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W:\DTT\Technique\Exploitation\_Commun\IDN\Electricité\Hypervision\02-CIEP\01-Référentiels CIEP\"/>
    </mc:Choice>
  </mc:AlternateContent>
  <bookViews>
    <workbookView xWindow="0" yWindow="0" windowWidth="28800" windowHeight="12300" activeTab="1"/>
  </bookViews>
  <sheets>
    <sheet name="Versions" sheetId="7" r:id="rId1"/>
    <sheet name="FME" sheetId="6" r:id="rId2"/>
  </sheets>
  <definedNames>
    <definedName name="_xlnm._FilterDatabase" localSheetId="1" hidden="1">FME!$B$6:$Q$85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6" l="1"/>
  <c r="I19" i="6"/>
  <c r="K22" i="6" l="1"/>
  <c r="I22" i="6"/>
  <c r="I20" i="6" l="1"/>
  <c r="I21" i="6"/>
  <c r="K21" i="6"/>
  <c r="K20" i="6"/>
  <c r="C17" i="6" l="1"/>
  <c r="B17" i="6"/>
  <c r="K17" i="6" s="1"/>
  <c r="C78" i="6"/>
  <c r="B78" i="6"/>
  <c r="C69" i="6"/>
  <c r="B69" i="6"/>
  <c r="I69" i="6" s="1"/>
  <c r="C24" i="6"/>
  <c r="B24" i="6"/>
  <c r="I24" i="6" s="1"/>
  <c r="C7" i="6"/>
  <c r="B7" i="6"/>
  <c r="I7" i="6" s="1"/>
  <c r="I17" i="6" l="1"/>
  <c r="K24" i="6"/>
  <c r="K78" i="6"/>
  <c r="I78" i="6"/>
  <c r="K69" i="6"/>
  <c r="K7" i="6"/>
  <c r="I8" i="6"/>
  <c r="I9" i="6"/>
  <c r="I10" i="6"/>
  <c r="I11" i="6"/>
  <c r="I12" i="6"/>
  <c r="I13" i="6"/>
  <c r="I15" i="6"/>
  <c r="I18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9" i="6"/>
  <c r="I40" i="6"/>
  <c r="I41" i="6"/>
  <c r="I42" i="6"/>
  <c r="I43" i="6"/>
  <c r="I44" i="6"/>
  <c r="I45" i="6"/>
  <c r="I47" i="6"/>
  <c r="I49" i="6"/>
  <c r="I50" i="6"/>
  <c r="I51" i="6"/>
  <c r="I53" i="6"/>
  <c r="I54" i="6"/>
  <c r="I56" i="6"/>
  <c r="I57" i="6"/>
  <c r="I58" i="6"/>
  <c r="I60" i="6"/>
  <c r="I62" i="6"/>
  <c r="I63" i="6"/>
  <c r="I65" i="6"/>
  <c r="I66" i="6"/>
  <c r="I67" i="6"/>
  <c r="I70" i="6"/>
  <c r="I71" i="6"/>
  <c r="I72" i="6"/>
  <c r="I73" i="6"/>
  <c r="I74" i="6"/>
  <c r="I75" i="6"/>
  <c r="I76" i="6"/>
  <c r="I79" i="6"/>
  <c r="I80" i="6"/>
  <c r="I81" i="6"/>
  <c r="I82" i="6"/>
  <c r="I84" i="6"/>
  <c r="I85" i="6"/>
  <c r="I38" i="6"/>
  <c r="K26" i="6" l="1"/>
  <c r="K8" i="6" l="1"/>
  <c r="K9" i="6"/>
  <c r="K10" i="6"/>
  <c r="K11" i="6"/>
  <c r="K12" i="6"/>
  <c r="K13" i="6"/>
  <c r="K15" i="6"/>
  <c r="K18" i="6"/>
  <c r="K25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7" i="6"/>
  <c r="K49" i="6"/>
  <c r="K50" i="6"/>
  <c r="K51" i="6"/>
  <c r="K53" i="6"/>
  <c r="K54" i="6"/>
  <c r="K56" i="6"/>
  <c r="K57" i="6"/>
  <c r="K58" i="6"/>
  <c r="K60" i="6"/>
  <c r="K62" i="6"/>
  <c r="K63" i="6"/>
  <c r="K65" i="6"/>
  <c r="K66" i="6"/>
  <c r="K67" i="6"/>
  <c r="K70" i="6"/>
  <c r="K71" i="6"/>
  <c r="K72" i="6"/>
  <c r="K73" i="6"/>
  <c r="K74" i="6"/>
  <c r="K75" i="6"/>
  <c r="K76" i="6"/>
  <c r="K79" i="6"/>
  <c r="K80" i="6"/>
  <c r="K81" i="6"/>
  <c r="K82" i="6"/>
  <c r="K84" i="6"/>
  <c r="K85" i="6"/>
</calcChain>
</file>

<file path=xl/sharedStrings.xml><?xml version="1.0" encoding="utf-8"?>
<sst xmlns="http://schemas.openxmlformats.org/spreadsheetml/2006/main" count="674" uniqueCount="150">
  <si>
    <t>TA</t>
  </si>
  <si>
    <t>TS</t>
  </si>
  <si>
    <t>Complément Code CIEP</t>
  </si>
  <si>
    <t>TM</t>
  </si>
  <si>
    <t>Qualif</t>
  </si>
  <si>
    <t>Numéro sous-équipement</t>
  </si>
  <si>
    <t>Sous-équipement</t>
  </si>
  <si>
    <t>Libellé</t>
  </si>
  <si>
    <t>Type Point CIEP</t>
  </si>
  <si>
    <t>Désignation simplifiée Point CIEP</t>
  </si>
  <si>
    <t>INV</t>
  </si>
  <si>
    <t>POS</t>
  </si>
  <si>
    <t>DECL</t>
  </si>
  <si>
    <t>SYN</t>
  </si>
  <si>
    <t>PU</t>
  </si>
  <si>
    <t>COM</t>
  </si>
  <si>
    <t>S1</t>
  </si>
  <si>
    <t>S2</t>
  </si>
  <si>
    <t>POP</t>
  </si>
  <si>
    <t>Inverseur Auto et Opérationnel</t>
  </si>
  <si>
    <t>Priorité d'Alarme</t>
  </si>
  <si>
    <t>Haute</t>
  </si>
  <si>
    <t>Alarmes Statut</t>
  </si>
  <si>
    <t>Activ / inactive text</t>
  </si>
  <si>
    <t>CoV Increment</t>
  </si>
  <si>
    <t>Units</t>
  </si>
  <si>
    <t>%</t>
  </si>
  <si>
    <t>1 : Présence / 0 : Hors</t>
  </si>
  <si>
    <t>1 : Défaut / 0 : Normal</t>
  </si>
  <si>
    <t>1 : Fermé / 0 : Ouvert</t>
  </si>
  <si>
    <t>Code équipement BIM</t>
  </si>
  <si>
    <t>N° Equipement</t>
  </si>
  <si>
    <t>A renseigner par Entreprise</t>
  </si>
  <si>
    <t>001</t>
  </si>
  <si>
    <t>CDG</t>
  </si>
  <si>
    <t>CO2</t>
  </si>
  <si>
    <t>002</t>
  </si>
  <si>
    <t>DG</t>
  </si>
  <si>
    <t xml:space="preserve">Défaut communication Centrale de Surveillance Gaz Médicaux </t>
  </si>
  <si>
    <t>CSGM</t>
  </si>
  <si>
    <t>003</t>
  </si>
  <si>
    <t>Défaut communication Inverseur</t>
  </si>
  <si>
    <t>AFM</t>
  </si>
  <si>
    <t>Inverseur en Position 2</t>
  </si>
  <si>
    <t>Inverseur en Position 1</t>
  </si>
  <si>
    <t>COMP</t>
  </si>
  <si>
    <t>CPAC</t>
  </si>
  <si>
    <t>CPVL</t>
  </si>
  <si>
    <t>Pa</t>
  </si>
  <si>
    <t>PRES</t>
  </si>
  <si>
    <t>PT</t>
  </si>
  <si>
    <t>PMP</t>
  </si>
  <si>
    <t>CPVME</t>
  </si>
  <si>
    <t>Déclenchement - Armoire de secours</t>
  </si>
  <si>
    <t>ARMS</t>
  </si>
  <si>
    <t>XXX</t>
  </si>
  <si>
    <t>Historique des Versions</t>
  </si>
  <si>
    <t>Numéro de version</t>
  </si>
  <si>
    <t>Date</t>
  </si>
  <si>
    <t>Modifié par</t>
  </si>
  <si>
    <t>Vérifié par</t>
  </si>
  <si>
    <t>Modifications</t>
  </si>
  <si>
    <t>V1</t>
  </si>
  <si>
    <t>Jean-Marie Beautru</t>
  </si>
  <si>
    <t>CODIFICATION CIEP - lot FME- Fluides Médicaux</t>
  </si>
  <si>
    <t>Compléments CIEP - Points exhaustifs FME</t>
  </si>
  <si>
    <t>CPAL</t>
  </si>
  <si>
    <t>O2</t>
  </si>
  <si>
    <t>004</t>
  </si>
  <si>
    <t>005</t>
  </si>
  <si>
    <t>006</t>
  </si>
  <si>
    <t>007</t>
  </si>
  <si>
    <t>008</t>
  </si>
  <si>
    <t>009</t>
  </si>
  <si>
    <t>CPVMO</t>
  </si>
  <si>
    <t>CPAT</t>
  </si>
  <si>
    <t>CPAI</t>
  </si>
  <si>
    <t>HYG</t>
  </si>
  <si>
    <t>CPVD</t>
  </si>
  <si>
    <t>CPAD</t>
  </si>
  <si>
    <t>CAGA</t>
  </si>
  <si>
    <t>Absence tension Source 1</t>
  </si>
  <si>
    <t>Absence tension Source 2</t>
  </si>
  <si>
    <t>Défaut communication Centrale de Détection Gaz</t>
  </si>
  <si>
    <t>Pression Réseau - Centrale Production Air comprimé dentaire</t>
  </si>
  <si>
    <t>Défaut communication Centrale Production Air comprimé dentaire</t>
  </si>
  <si>
    <t>Préssion Réseau - Centrale Production Air comprimé laboratoire</t>
  </si>
  <si>
    <t>Défaut communicationCentrale Production Air comprimé laboratoire</t>
  </si>
  <si>
    <t>Défaut communication Centrale Production Vide dentaire</t>
  </si>
  <si>
    <t>Défaut Synthèse - Centrale Production Vide dentaire</t>
  </si>
  <si>
    <t>Préssion Réseau - Centrale Production Vide Laboratoire</t>
  </si>
  <si>
    <t>Défaut communication Centrale Production Vide Laboratoire</t>
  </si>
  <si>
    <t>Défaut communication Centrale Production Vide médical</t>
  </si>
  <si>
    <t>Pression Réseau - Centrale Production Vide médical</t>
  </si>
  <si>
    <t>Defaut Pompe 1 - Centrale Production Vide médical</t>
  </si>
  <si>
    <t>Defaut Pompe 2 - Centrale Production Vide médical</t>
  </si>
  <si>
    <t>Defaut Pompe 3 - Centrale Production Vide médical</t>
  </si>
  <si>
    <t>Defaut Pompe 4 - Centrale Production Vide médical</t>
  </si>
  <si>
    <t>Defaut Pompe 5 - Centrale Production Vide médical</t>
  </si>
  <si>
    <t>Pression Réseau - Centrale Production Vide morgue</t>
  </si>
  <si>
    <t>Défaut communication Centrale Production Vide morgue</t>
  </si>
  <si>
    <t>Defaut Pompe 1 - Centrale Production Vide morgue</t>
  </si>
  <si>
    <t>Defaut Pompe 2 - Centrale Production Vide morgue</t>
  </si>
  <si>
    <t>Synthèse défauts - Centrale de Surveillance Gaz Médicaux</t>
  </si>
  <si>
    <t>V1.1</t>
  </si>
  <si>
    <r>
      <t xml:space="preserve">Mesure O2 - Azote - </t>
    </r>
    <r>
      <rPr>
        <sz val="10"/>
        <color rgb="FF00B0F0"/>
        <rFont val="Calibri"/>
        <family val="2"/>
        <scheme val="minor"/>
      </rPr>
      <t>N° local</t>
    </r>
  </si>
  <si>
    <r>
      <t xml:space="preserve">Synthèse Défauts - </t>
    </r>
    <r>
      <rPr>
        <sz val="10"/>
        <color rgb="FF00B0F0"/>
        <rFont val="Calibri"/>
        <family val="2"/>
        <scheme val="minor"/>
      </rPr>
      <t>N° local</t>
    </r>
  </si>
  <si>
    <r>
      <t xml:space="preserve">Mesure CO2 - Dioxyde - </t>
    </r>
    <r>
      <rPr>
        <sz val="10"/>
        <color rgb="FF00B0F0"/>
        <rFont val="Calibri"/>
        <family val="2"/>
        <scheme val="minor"/>
      </rPr>
      <t>N° local</t>
    </r>
  </si>
  <si>
    <r>
      <t xml:space="preserve">Défaut Compresseur </t>
    </r>
    <r>
      <rPr>
        <sz val="10"/>
        <color rgb="FF00B0F0"/>
        <rFont val="Calibri"/>
        <family val="2"/>
        <scheme val="minor"/>
      </rPr>
      <t>N°COMP</t>
    </r>
    <r>
      <rPr>
        <sz val="10"/>
        <color theme="1"/>
        <rFont val="Calibri"/>
        <family val="2"/>
        <scheme val="minor"/>
      </rPr>
      <t xml:space="preserve"> - Centrale Production d'Air Comprimé</t>
    </r>
  </si>
  <si>
    <r>
      <t xml:space="preserve">Défaut Compresseur </t>
    </r>
    <r>
      <rPr>
        <sz val="10"/>
        <color rgb="FF00B0F0"/>
        <rFont val="Calibri"/>
        <family val="2"/>
        <scheme val="minor"/>
      </rPr>
      <t>N°COMP</t>
    </r>
    <r>
      <rPr>
        <sz val="10"/>
        <color theme="1"/>
        <rFont val="Calibri"/>
        <family val="2"/>
        <scheme val="minor"/>
      </rPr>
      <t xml:space="preserve"> - Centrale Production Air comprimé dentaire</t>
    </r>
  </si>
  <si>
    <r>
      <t xml:space="preserve">Défaut Compresseur </t>
    </r>
    <r>
      <rPr>
        <sz val="10"/>
        <color rgb="FF00B0F0"/>
        <rFont val="Calibri"/>
        <family val="2"/>
        <scheme val="minor"/>
      </rPr>
      <t>N°COMP</t>
    </r>
    <r>
      <rPr>
        <sz val="10"/>
        <color theme="1"/>
        <rFont val="Calibri"/>
        <family val="2"/>
        <scheme val="minor"/>
      </rPr>
      <t xml:space="preserve"> - Centrale Production d'Air Comprimé Isolateur</t>
    </r>
  </si>
  <si>
    <r>
      <t xml:space="preserve">Défaut Compresseur </t>
    </r>
    <r>
      <rPr>
        <sz val="10"/>
        <color rgb="FF00B0F0"/>
        <rFont val="Calibri"/>
        <family val="2"/>
        <scheme val="minor"/>
      </rPr>
      <t>N°COMP</t>
    </r>
    <r>
      <rPr>
        <sz val="10"/>
        <color theme="1"/>
        <rFont val="Calibri"/>
        <family val="2"/>
        <scheme val="minor"/>
      </rPr>
      <t xml:space="preserve"> - Centrale Production Air comprimé laboratoire</t>
    </r>
  </si>
  <si>
    <r>
      <t xml:space="preserve">Défaut Compresseur </t>
    </r>
    <r>
      <rPr>
        <sz val="10"/>
        <color rgb="FF00B0F0"/>
        <rFont val="Calibri"/>
        <family val="2"/>
        <scheme val="minor"/>
      </rPr>
      <t>N°COMP</t>
    </r>
    <r>
      <rPr>
        <sz val="10"/>
        <color theme="1"/>
        <rFont val="Calibri"/>
        <family val="2"/>
        <scheme val="minor"/>
      </rPr>
      <t xml:space="preserve"> - Centrale Production d'Air Comprimé Technique</t>
    </r>
  </si>
  <si>
    <r>
      <t xml:space="preserve">Défaut Pompe </t>
    </r>
    <r>
      <rPr>
        <sz val="10"/>
        <color rgb="FF00B0F0"/>
        <rFont val="Calibri"/>
        <family val="2"/>
        <scheme val="minor"/>
      </rPr>
      <t>N° POMPE</t>
    </r>
    <r>
      <rPr>
        <sz val="10"/>
        <color theme="1"/>
        <rFont val="Calibri"/>
        <family val="2"/>
        <scheme val="minor"/>
      </rPr>
      <t xml:space="preserve"> - Centrale Production Vide Laboratoire</t>
    </r>
  </si>
  <si>
    <t>Correction et ajout des codes manquants</t>
  </si>
  <si>
    <r>
      <t>Radical BIM + Complément CIEP
(</t>
    </r>
    <r>
      <rPr>
        <b/>
        <sz val="18"/>
        <color rgb="FFFF0000"/>
        <rFont val="Calibri"/>
        <family val="2"/>
        <scheme val="minor"/>
      </rPr>
      <t>BACNET : Object Name</t>
    </r>
    <r>
      <rPr>
        <b/>
        <sz val="18"/>
        <color theme="1"/>
        <rFont val="Calibri"/>
        <family val="2"/>
        <scheme val="minor"/>
      </rPr>
      <t>)</t>
    </r>
  </si>
  <si>
    <r>
      <t>Libellé compilé = Radical BIM + Libellé
(</t>
    </r>
    <r>
      <rPr>
        <b/>
        <sz val="18"/>
        <color rgb="FFFF0000"/>
        <rFont val="Calibri"/>
        <family val="2"/>
        <scheme val="minor"/>
      </rPr>
      <t>BACNET : Description</t>
    </r>
    <r>
      <rPr>
        <b/>
        <sz val="18"/>
        <color theme="1"/>
        <rFont val="Calibri"/>
        <family val="2"/>
        <scheme val="minor"/>
      </rPr>
      <t>)</t>
    </r>
  </si>
  <si>
    <t>Cette liste présente les points disponibles par équipement. Tout les points ne sont pas obligatoire, le choix dépendra des solutions techniques utilisées par les entreprises.</t>
  </si>
  <si>
    <t>Ajout radical BIM colonne I</t>
  </si>
  <si>
    <t>V1.2</t>
  </si>
  <si>
    <t xml:space="preserve">Report Hypervision </t>
  </si>
  <si>
    <t>Ajout colonne Report Hypervision</t>
  </si>
  <si>
    <t>V1.3</t>
  </si>
  <si>
    <t>Pour Lot Hypervision</t>
  </si>
  <si>
    <t>Insertion des versions de modification pour chaque variable.</t>
  </si>
  <si>
    <t>V1.4</t>
  </si>
  <si>
    <t>Version</t>
  </si>
  <si>
    <t>1.0</t>
  </si>
  <si>
    <t>1.1</t>
  </si>
  <si>
    <t>Ajout objet Synthèse GTB</t>
  </si>
  <si>
    <t>V1.5</t>
  </si>
  <si>
    <t>Synthese</t>
  </si>
  <si>
    <t>Objet Synthèse GTB</t>
  </si>
  <si>
    <t>Objet de Synthese de l'équipement généré par la GTB</t>
  </si>
  <si>
    <t>x</t>
  </si>
  <si>
    <t>1.5</t>
  </si>
  <si>
    <t>V1.6</t>
  </si>
  <si>
    <t>EXT</t>
  </si>
  <si>
    <t>1 : Marche / 0 Arrêt</t>
  </si>
  <si>
    <t>TEMPS</t>
  </si>
  <si>
    <t>TCP</t>
  </si>
  <si>
    <t>H</t>
  </si>
  <si>
    <t>1.6</t>
  </si>
  <si>
    <t>Modification CAGA suite FITM "Réalisation d’un réseau d’aspiration MEOPA"</t>
  </si>
  <si>
    <t>RM</t>
  </si>
  <si>
    <t>Temps de fonctionnement Extracteur - MEOPA</t>
  </si>
  <si>
    <t>Défaut Synthèse - SEGA</t>
  </si>
  <si>
    <t>Défaut Pompe - SEGA</t>
  </si>
  <si>
    <t>Défaut Extracteur - MEOPA</t>
  </si>
  <si>
    <t>Retour de marche de l'extraction - MEOPA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</si>
</sst>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F&quot;_-;\-* #,##0.00\ &quot;F&quot;_-;_-* &quot;-&quot;??\ &quot;F&quot;_-;_-@_-"/>
    <numFmt numFmtId="165" formatCode="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2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00B0F0"/>
      <name val="Calibri"/>
      <family val="2"/>
      <scheme val="minor"/>
    </font>
    <font>
      <sz val="10"/>
      <color rgb="FF00B0F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0070C0"/>
      <name val="Calibri"/>
      <family val="2"/>
      <scheme val="minor"/>
    </font>
    <font>
      <sz val="10"/>
      <name val="Arial Narrow"/>
      <family val="2"/>
    </font>
    <font>
      <i/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7">
    <xf numFmtId="0" fontId="0" fillId="0" borderId="0"/>
    <xf numFmtId="0" fontId="3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49" fontId="2" fillId="4" borderId="2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center" wrapText="1"/>
    </xf>
    <xf numFmtId="0" fontId="10" fillId="8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14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/>
    </xf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13" fillId="0" borderId="0" xfId="0" applyFont="1"/>
    <xf numFmtId="0" fontId="9" fillId="0" borderId="2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 vertical="top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11" borderId="1" xfId="0" applyFill="1" applyBorder="1" applyAlignment="1">
      <alignment horizontal="center"/>
    </xf>
    <xf numFmtId="0" fontId="13" fillId="10" borderId="2" xfId="0" applyFont="1" applyFill="1" applyBorder="1" applyAlignment="1">
      <alignment vertical="center" wrapText="1"/>
    </xf>
    <xf numFmtId="0" fontId="13" fillId="0" borderId="0" xfId="0" applyFont="1" applyAlignment="1">
      <alignment horizontal="left"/>
    </xf>
    <xf numFmtId="0" fontId="13" fillId="11" borderId="1" xfId="0" applyFont="1" applyFill="1" applyBorder="1" applyAlignment="1">
      <alignment horizontal="center"/>
    </xf>
    <xf numFmtId="0" fontId="14" fillId="11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left" vertical="top"/>
    </xf>
    <xf numFmtId="0" fontId="13" fillId="11" borderId="1" xfId="0" applyFont="1" applyFill="1" applyBorder="1" applyAlignment="1">
      <alignment horizontal="left"/>
    </xf>
    <xf numFmtId="0" fontId="13" fillId="12" borderId="1" xfId="0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 wrapText="1"/>
    </xf>
    <xf numFmtId="49" fontId="13" fillId="12" borderId="1" xfId="0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left"/>
    </xf>
    <xf numFmtId="0" fontId="13" fillId="12" borderId="1" xfId="0" applyFont="1" applyFill="1" applyBorder="1" applyAlignment="1">
      <alignment horizontal="left" vertical="top"/>
    </xf>
    <xf numFmtId="0" fontId="13" fillId="12" borderId="1" xfId="0" applyFont="1" applyFill="1" applyBorder="1"/>
    <xf numFmtId="0" fontId="13" fillId="12" borderId="1" xfId="0" applyFon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8" fillId="13" borderId="1" xfId="5" applyFont="1" applyFill="1" applyBorder="1" applyAlignment="1">
      <alignment horizontal="center"/>
    </xf>
    <xf numFmtId="165" fontId="19" fillId="13" borderId="1" xfId="0" applyNumberFormat="1" applyFont="1" applyFill="1" applyBorder="1" applyAlignment="1">
      <alignment horizontal="center"/>
    </xf>
    <xf numFmtId="0" fontId="18" fillId="13" borderId="1" xfId="6" applyFont="1" applyFill="1" applyBorder="1" applyAlignment="1">
      <alignment horizontal="center"/>
    </xf>
    <xf numFmtId="0" fontId="18" fillId="3" borderId="1" xfId="6" applyFont="1" applyFill="1" applyBorder="1" applyAlignment="1">
      <alignment horizontal="left"/>
    </xf>
    <xf numFmtId="0" fontId="20" fillId="0" borderId="1" xfId="5" applyFont="1" applyBorder="1" applyAlignment="1">
      <alignment horizontal="left"/>
    </xf>
    <xf numFmtId="0" fontId="18" fillId="0" borderId="1" xfId="0" applyFont="1" applyBorder="1" applyAlignment="1">
      <alignment horizontal="center" vertical="center"/>
    </xf>
    <xf numFmtId="0" fontId="0" fillId="0" borderId="1" xfId="0" applyBorder="1"/>
    <xf numFmtId="0" fontId="13" fillId="13" borderId="1" xfId="0" applyFont="1" applyFill="1" applyBorder="1" applyAlignment="1">
      <alignment horizontal="left"/>
    </xf>
    <xf numFmtId="0" fontId="18" fillId="12" borderId="1" xfId="0" applyFont="1" applyFill="1" applyBorder="1" applyAlignment="1">
      <alignment horizontal="center" vertical="center"/>
    </xf>
    <xf numFmtId="0" fontId="21" fillId="12" borderId="1" xfId="0" applyFont="1" applyFill="1" applyBorder="1" applyAlignment="1">
      <alignment horizontal="center" vertical="center" wrapText="1"/>
    </xf>
    <xf numFmtId="49" fontId="18" fillId="12" borderId="1" xfId="0" applyNumberFormat="1" applyFont="1" applyFill="1" applyBorder="1" applyAlignment="1">
      <alignment horizontal="center" vertical="center"/>
    </xf>
    <xf numFmtId="0" fontId="18" fillId="12" borderId="1" xfId="0" applyFont="1" applyFill="1" applyBorder="1" applyAlignment="1">
      <alignment horizontal="left"/>
    </xf>
    <xf numFmtId="0" fontId="18" fillId="12" borderId="1" xfId="0" applyFont="1" applyFill="1" applyBorder="1" applyAlignment="1">
      <alignment horizontal="left" vertical="top"/>
    </xf>
    <xf numFmtId="0" fontId="18" fillId="12" borderId="1" xfId="0" applyFont="1" applyFill="1" applyBorder="1"/>
    <xf numFmtId="0" fontId="18" fillId="12" borderId="1" xfId="0" applyFont="1" applyFill="1" applyBorder="1" applyAlignment="1">
      <alignment horizontal="center"/>
    </xf>
    <xf numFmtId="0" fontId="11" fillId="12" borderId="1" xfId="0" applyFont="1" applyFill="1" applyBorder="1" applyAlignment="1">
      <alignment horizontal="center"/>
    </xf>
    <xf numFmtId="0" fontId="18" fillId="0" borderId="1" xfId="5" applyFont="1" applyFill="1" applyBorder="1" applyAlignment="1">
      <alignment horizontal="center"/>
    </xf>
    <xf numFmtId="0" fontId="13" fillId="13" borderId="1" xfId="0" applyFont="1" applyFill="1" applyBorder="1" applyAlignment="1">
      <alignment horizontal="center" vertical="center"/>
    </xf>
    <xf numFmtId="0" fontId="14" fillId="13" borderId="1" xfId="0" applyFont="1" applyFill="1" applyBorder="1" applyAlignment="1">
      <alignment horizontal="center" vertical="center" wrapText="1"/>
    </xf>
    <xf numFmtId="49" fontId="13" fillId="13" borderId="1" xfId="0" applyNumberFormat="1" applyFont="1" applyFill="1" applyBorder="1" applyAlignment="1">
      <alignment horizontal="center" vertical="center"/>
    </xf>
    <xf numFmtId="0" fontId="18" fillId="13" borderId="1" xfId="6" applyFont="1" applyFill="1" applyBorder="1" applyAlignment="1">
      <alignment horizontal="left"/>
    </xf>
    <xf numFmtId="0" fontId="18" fillId="13" borderId="1" xfId="2" applyFont="1" applyFill="1" applyBorder="1" applyAlignment="1">
      <alignment horizontal="left"/>
    </xf>
    <xf numFmtId="0" fontId="13" fillId="13" borderId="0" xfId="0" applyFont="1" applyFill="1"/>
    <xf numFmtId="0" fontId="18" fillId="13" borderId="0" xfId="5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9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textRotation="90" wrapText="1"/>
    </xf>
    <xf numFmtId="0" fontId="17" fillId="5" borderId="10" xfId="0" applyFont="1" applyFill="1" applyBorder="1" applyAlignment="1">
      <alignment horizontal="center" vertical="center" textRotation="90" wrapText="1"/>
    </xf>
    <xf numFmtId="0" fontId="17" fillId="5" borderId="9" xfId="0" applyFont="1" applyFill="1" applyBorder="1" applyAlignment="1">
      <alignment horizontal="center" vertical="center" textRotation="90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49" fontId="2" fillId="7" borderId="2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7">
    <cellStyle name="Monétaire 3" xfId="4"/>
    <cellStyle name="Normal" xfId="0" builtinId="0"/>
    <cellStyle name="Normal 10 63" xfId="3"/>
    <cellStyle name="Normal 2" xfId="1"/>
    <cellStyle name="Normal 3" xfId="2"/>
    <cellStyle name="Normal 3 6" xfId="6"/>
    <cellStyle name="Normal 9" xfId="5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4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F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0000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Q15"/>
  <sheetViews>
    <sheetView zoomScaleNormal="100" workbookViewId="0">
      <selection activeCell="C15" sqref="C15"/>
    </sheetView>
  </sheetViews>
  <sheetFormatPr baseColWidth="10" defaultColWidth="11.42578125" defaultRowHeight="15" x14ac:dyDescent="0.25"/>
  <cols>
    <col min="2" max="2" width="19" customWidth="1"/>
    <col min="3" max="3" width="19" style="5" customWidth="1"/>
    <col min="4" max="4" width="29.28515625" style="5" customWidth="1"/>
    <col min="5" max="5" width="29.28515625" customWidth="1"/>
    <col min="6" max="6" width="87" customWidth="1"/>
  </cols>
  <sheetData>
    <row r="1" spans="1:17" s="10" customFormat="1" ht="15.75" thickBot="1" x14ac:dyDescent="0.3">
      <c r="A1" s="9"/>
      <c r="C1" s="11"/>
      <c r="D1" s="11"/>
      <c r="J1" s="12"/>
      <c r="L1" s="13"/>
      <c r="N1" s="12"/>
    </row>
    <row r="2" spans="1:17" s="10" customFormat="1" ht="30" customHeight="1" x14ac:dyDescent="0.25">
      <c r="A2" s="9"/>
      <c r="B2" s="76" t="s">
        <v>64</v>
      </c>
      <c r="C2" s="77"/>
      <c r="D2" s="77"/>
      <c r="E2" s="77"/>
      <c r="F2" s="78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s="10" customFormat="1" ht="30" customHeight="1" thickBot="1" x14ac:dyDescent="0.3">
      <c r="A3" s="9"/>
      <c r="B3" s="79" t="s">
        <v>56</v>
      </c>
      <c r="C3" s="80"/>
      <c r="D3" s="80"/>
      <c r="E3" s="80"/>
      <c r="F3" s="81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7" s="10" customFormat="1" ht="30" customHeight="1" x14ac:dyDescent="0.25">
      <c r="A4" s="9"/>
      <c r="B4" s="15"/>
      <c r="C4" s="15"/>
      <c r="D4" s="15"/>
      <c r="E4" s="15"/>
      <c r="F4" s="15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17" s="10" customFormat="1" ht="30" customHeight="1" x14ac:dyDescent="0.25">
      <c r="A5" s="9"/>
      <c r="B5" s="82" t="s">
        <v>117</v>
      </c>
      <c r="C5" s="82"/>
      <c r="D5" s="82"/>
      <c r="E5" s="82"/>
      <c r="F5" s="82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</row>
    <row r="6" spans="1:17" s="10" customFormat="1" x14ac:dyDescent="0.25">
      <c r="A6" s="9"/>
      <c r="C6" s="11"/>
      <c r="D6" s="11"/>
      <c r="J6" s="12"/>
      <c r="L6" s="13"/>
      <c r="N6" s="12"/>
    </row>
    <row r="7" spans="1:17" s="10" customFormat="1" x14ac:dyDescent="0.25">
      <c r="A7" s="9"/>
      <c r="C7" s="11"/>
      <c r="D7" s="11"/>
      <c r="J7" s="12"/>
      <c r="L7" s="13"/>
      <c r="N7" s="12"/>
    </row>
    <row r="8" spans="1:17" x14ac:dyDescent="0.25">
      <c r="B8" s="16" t="s">
        <v>57</v>
      </c>
      <c r="C8" s="17" t="s">
        <v>58</v>
      </c>
      <c r="D8" s="17" t="s">
        <v>59</v>
      </c>
      <c r="E8" s="16" t="s">
        <v>60</v>
      </c>
      <c r="F8" s="16" t="s">
        <v>61</v>
      </c>
    </row>
    <row r="9" spans="1:17" ht="15" customHeight="1" x14ac:dyDescent="0.25">
      <c r="B9" s="18" t="s">
        <v>62</v>
      </c>
      <c r="C9" s="19">
        <v>45903</v>
      </c>
      <c r="D9" s="20" t="s">
        <v>63</v>
      </c>
      <c r="E9" s="18"/>
      <c r="F9" s="18"/>
    </row>
    <row r="10" spans="1:17" x14ac:dyDescent="0.25">
      <c r="B10" s="18" t="s">
        <v>104</v>
      </c>
      <c r="C10" s="19">
        <v>45931</v>
      </c>
      <c r="D10" s="20" t="s">
        <v>63</v>
      </c>
      <c r="E10" s="18"/>
      <c r="F10" s="18" t="s">
        <v>114</v>
      </c>
    </row>
    <row r="11" spans="1:17" x14ac:dyDescent="0.25">
      <c r="B11" s="18" t="s">
        <v>119</v>
      </c>
      <c r="C11" s="19">
        <v>45937</v>
      </c>
      <c r="D11" s="20" t="s">
        <v>63</v>
      </c>
      <c r="E11" s="18"/>
      <c r="F11" s="18" t="s">
        <v>118</v>
      </c>
    </row>
    <row r="12" spans="1:17" x14ac:dyDescent="0.25">
      <c r="B12" s="18" t="s">
        <v>122</v>
      </c>
      <c r="C12" s="19">
        <v>45966</v>
      </c>
      <c r="D12" s="20" t="s">
        <v>63</v>
      </c>
      <c r="E12" s="18"/>
      <c r="F12" s="18" t="s">
        <v>121</v>
      </c>
    </row>
    <row r="13" spans="1:17" x14ac:dyDescent="0.25">
      <c r="B13" s="18" t="s">
        <v>125</v>
      </c>
      <c r="C13" s="19">
        <v>45981</v>
      </c>
      <c r="D13" s="20" t="s">
        <v>63</v>
      </c>
      <c r="E13" s="18"/>
      <c r="F13" s="18" t="s">
        <v>124</v>
      </c>
    </row>
    <row r="14" spans="1:17" x14ac:dyDescent="0.25">
      <c r="B14" s="18" t="s">
        <v>130</v>
      </c>
      <c r="C14" s="19">
        <v>45994</v>
      </c>
      <c r="D14" s="20" t="s">
        <v>63</v>
      </c>
      <c r="E14" s="18"/>
      <c r="F14" s="18" t="s">
        <v>129</v>
      </c>
    </row>
    <row r="15" spans="1:17" x14ac:dyDescent="0.25">
      <c r="B15" s="18" t="s">
        <v>136</v>
      </c>
      <c r="C15" s="19">
        <v>46042</v>
      </c>
      <c r="D15" s="20" t="s">
        <v>63</v>
      </c>
      <c r="E15" s="18"/>
      <c r="F15" s="18" t="s">
        <v>143</v>
      </c>
    </row>
  </sheetData>
  <mergeCells count="3">
    <mergeCell ref="B2:F2"/>
    <mergeCell ref="B3:F3"/>
    <mergeCell ref="B5:F5"/>
  </mergeCells>
  <conditionalFormatting sqref="J1:J7 N1:N7">
    <cfRule type="cellIs" dxfId="12" priority="1" operator="equal">
      <formula>3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U85"/>
  <sheetViews>
    <sheetView tabSelected="1" zoomScale="85" zoomScaleNormal="85" zoomScaleSheetLayoutView="55" workbookViewId="0">
      <pane ySplit="5" topLeftCell="A6" activePane="bottomLeft" state="frozen"/>
      <selection activeCell="F1" sqref="F1"/>
      <selection pane="bottomLeft" activeCell="D27" sqref="D27"/>
    </sheetView>
  </sheetViews>
  <sheetFormatPr baseColWidth="10" defaultColWidth="8.7109375" defaultRowHeight="15" x14ac:dyDescent="0.25"/>
  <cols>
    <col min="1" max="1" width="5" style="28" customWidth="1"/>
    <col min="2" max="2" width="17.42578125" style="1" customWidth="1"/>
    <col min="3" max="3" width="19" style="6" customWidth="1"/>
    <col min="4" max="4" width="17.42578125" style="3" customWidth="1"/>
    <col min="5" max="5" width="25.7109375" style="3" bestFit="1" customWidth="1"/>
    <col min="6" max="8" width="17.42578125" style="3" customWidth="1"/>
    <col min="9" max="9" width="68.85546875" style="5" customWidth="1"/>
    <col min="10" max="10" width="72.5703125" style="5" bestFit="1" customWidth="1"/>
    <col min="11" max="11" width="143.85546875" customWidth="1"/>
    <col min="12" max="12" width="15.7109375" customWidth="1"/>
    <col min="13" max="13" width="15.7109375" style="4" customWidth="1"/>
    <col min="14" max="14" width="31.5703125" customWidth="1"/>
    <col min="15" max="16" width="15.7109375" customWidth="1"/>
    <col min="17" max="17" width="20" customWidth="1"/>
  </cols>
  <sheetData>
    <row r="1" spans="1:17" ht="26.25" customHeight="1" x14ac:dyDescent="0.4">
      <c r="B1" s="3"/>
      <c r="D1" s="21" t="s">
        <v>65</v>
      </c>
    </row>
    <row r="2" spans="1:17" ht="15.75" customHeight="1" x14ac:dyDescent="0.25">
      <c r="B2" s="7"/>
      <c r="C2" s="7"/>
      <c r="D2" s="7"/>
      <c r="E2" s="7"/>
      <c r="F2" s="7"/>
      <c r="G2" s="7"/>
      <c r="H2" s="7"/>
      <c r="I2" s="7"/>
    </row>
    <row r="3" spans="1:17" ht="29.25" customHeight="1" x14ac:dyDescent="0.25">
      <c r="A3" s="90" t="s">
        <v>126</v>
      </c>
      <c r="B3" s="95" t="s">
        <v>30</v>
      </c>
      <c r="C3" s="8" t="s">
        <v>31</v>
      </c>
      <c r="D3" s="99" t="s">
        <v>2</v>
      </c>
      <c r="E3" s="99"/>
      <c r="F3" s="99"/>
      <c r="G3" s="99"/>
      <c r="H3" s="99"/>
      <c r="I3" s="85" t="s">
        <v>115</v>
      </c>
      <c r="J3" s="83" t="s">
        <v>7</v>
      </c>
      <c r="K3" s="85" t="s">
        <v>116</v>
      </c>
      <c r="L3" s="88" t="s">
        <v>20</v>
      </c>
      <c r="M3" s="88" t="s">
        <v>22</v>
      </c>
      <c r="N3" s="88" t="s">
        <v>23</v>
      </c>
      <c r="O3" s="88" t="s">
        <v>24</v>
      </c>
      <c r="P3" s="88" t="s">
        <v>25</v>
      </c>
      <c r="Q3" s="93" t="s">
        <v>120</v>
      </c>
    </row>
    <row r="4" spans="1:17" ht="29.25" customHeight="1" x14ac:dyDescent="0.25">
      <c r="A4" s="91"/>
      <c r="B4" s="95"/>
      <c r="C4" s="97" t="s">
        <v>32</v>
      </c>
      <c r="D4" s="101" t="s">
        <v>6</v>
      </c>
      <c r="E4" s="101" t="s">
        <v>5</v>
      </c>
      <c r="F4" s="103" t="s">
        <v>9</v>
      </c>
      <c r="G4" s="103"/>
      <c r="H4" s="104" t="s">
        <v>8</v>
      </c>
      <c r="I4" s="85"/>
      <c r="J4" s="83"/>
      <c r="K4" s="86"/>
      <c r="L4" s="88"/>
      <c r="M4" s="88"/>
      <c r="N4" s="88"/>
      <c r="O4" s="88"/>
      <c r="P4" s="88"/>
      <c r="Q4" s="94"/>
    </row>
    <row r="5" spans="1:17" ht="29.25" customHeight="1" x14ac:dyDescent="0.25">
      <c r="A5" s="92"/>
      <c r="B5" s="96"/>
      <c r="C5" s="98"/>
      <c r="D5" s="102"/>
      <c r="E5" s="102"/>
      <c r="F5" s="2" t="s">
        <v>7</v>
      </c>
      <c r="G5" s="2" t="s">
        <v>4</v>
      </c>
      <c r="H5" s="105"/>
      <c r="I5" s="100"/>
      <c r="J5" s="84"/>
      <c r="K5" s="87"/>
      <c r="L5" s="89"/>
      <c r="M5" s="89"/>
      <c r="N5" s="89"/>
      <c r="O5" s="89"/>
      <c r="P5" s="89"/>
      <c r="Q5" s="38" t="s">
        <v>123</v>
      </c>
    </row>
    <row r="6" spans="1:17" ht="15.75" customHeight="1" x14ac:dyDescent="0.25">
      <c r="B6" s="32"/>
      <c r="C6" s="33"/>
      <c r="D6" s="34"/>
      <c r="E6" s="34"/>
      <c r="F6" s="34"/>
      <c r="G6" s="34"/>
      <c r="H6" s="34"/>
      <c r="I6" s="35"/>
      <c r="J6" s="36"/>
      <c r="K6" s="36"/>
      <c r="L6" s="29"/>
      <c r="M6" s="29"/>
      <c r="N6" s="29"/>
      <c r="O6" s="29"/>
      <c r="P6" s="29"/>
      <c r="Q6" s="29"/>
    </row>
    <row r="7" spans="1:17" s="28" customFormat="1" ht="12.75" x14ac:dyDescent="0.2">
      <c r="A7" s="39" t="s">
        <v>135</v>
      </c>
      <c r="B7" s="40" t="str">
        <f>B8</f>
        <v>AFM</v>
      </c>
      <c r="C7" s="41" t="str">
        <f>C8</f>
        <v>XXX</v>
      </c>
      <c r="D7" s="40"/>
      <c r="E7" s="40"/>
      <c r="F7" s="40"/>
      <c r="G7" s="40"/>
      <c r="H7" s="40" t="s">
        <v>131</v>
      </c>
      <c r="I7" s="42" t="str">
        <f>CONCATENATE("SITE-BAT-NIV-ZONE-FME-",B7,"-",C7,"-",H7)</f>
        <v>SITE-BAT-NIV-ZONE-FME-AFM-XXX-Synthese</v>
      </c>
      <c r="J7" s="43" t="s">
        <v>132</v>
      </c>
      <c r="K7" s="42" t="str">
        <f t="shared" ref="K7" si="0">CONCATENATE("SITE-BAT-NIV-ZONE-AEL-",B7," - ",C7," - ",J7)</f>
        <v>SITE-BAT-NIV-ZONE-AEL-AFM - XXX - Objet Synthèse GTB</v>
      </c>
      <c r="L7" s="40"/>
      <c r="M7" s="40"/>
      <c r="N7" s="40"/>
      <c r="O7" s="40"/>
      <c r="P7" s="40" t="s">
        <v>133</v>
      </c>
      <c r="Q7" s="40" t="s">
        <v>134</v>
      </c>
    </row>
    <row r="8" spans="1:17" s="28" customFormat="1" x14ac:dyDescent="0.25">
      <c r="A8" s="28" t="s">
        <v>127</v>
      </c>
      <c r="B8" s="22" t="s">
        <v>42</v>
      </c>
      <c r="C8" s="23" t="s">
        <v>55</v>
      </c>
      <c r="D8" s="24" t="s">
        <v>10</v>
      </c>
      <c r="E8" s="24" t="s">
        <v>33</v>
      </c>
      <c r="F8" s="24" t="s">
        <v>15</v>
      </c>
      <c r="G8" s="24"/>
      <c r="H8" s="24" t="s">
        <v>0</v>
      </c>
      <c r="I8" s="30" t="str">
        <f t="shared" ref="I8:I37" si="1">CONCATENATE("SITE-BAT-NIV-ZONE-FME-",B8,"-",C8,"-",D8,"-",E8,"-",F8,IF(G8="","","."),G8,"-",H8)</f>
        <v>SITE-BAT-NIV-ZONE-FME-AFM-XXX-INV-001-COM-TA</v>
      </c>
      <c r="J8" s="25" t="s">
        <v>41</v>
      </c>
      <c r="K8" s="31" t="str">
        <f t="shared" ref="K8:K57" si="2">CONCATENATE("SITE-BAT-NIV-ZONE-FME-",B8,"-",C8," - ",J8)</f>
        <v>SITE-BAT-NIV-ZONE-FME-AFM-XXX - Défaut communication Inverseur</v>
      </c>
      <c r="L8" s="26" t="s">
        <v>21</v>
      </c>
      <c r="M8" s="27">
        <v>1</v>
      </c>
      <c r="N8" s="26" t="s">
        <v>28</v>
      </c>
      <c r="O8" s="26"/>
      <c r="P8" s="26"/>
      <c r="Q8" s="37"/>
    </row>
    <row r="9" spans="1:17" s="28" customFormat="1" x14ac:dyDescent="0.25">
      <c r="A9" s="28" t="s">
        <v>127</v>
      </c>
      <c r="B9" s="22" t="s">
        <v>42</v>
      </c>
      <c r="C9" s="23" t="s">
        <v>55</v>
      </c>
      <c r="D9" s="24" t="s">
        <v>10</v>
      </c>
      <c r="E9" s="24" t="s">
        <v>33</v>
      </c>
      <c r="F9" s="24" t="s">
        <v>18</v>
      </c>
      <c r="G9" s="24"/>
      <c r="H9" s="24" t="s">
        <v>0</v>
      </c>
      <c r="I9" s="30" t="str">
        <f t="shared" si="1"/>
        <v>SITE-BAT-NIV-ZONE-FME-AFM-XXX-INV-001-POP-TA</v>
      </c>
      <c r="J9" s="25" t="s">
        <v>19</v>
      </c>
      <c r="K9" s="31" t="str">
        <f t="shared" si="2"/>
        <v>SITE-BAT-NIV-ZONE-FME-AFM-XXX - Inverseur Auto et Opérationnel</v>
      </c>
      <c r="L9" s="26" t="s">
        <v>21</v>
      </c>
      <c r="M9" s="27">
        <v>1</v>
      </c>
      <c r="N9" s="26" t="s">
        <v>28</v>
      </c>
      <c r="O9" s="26"/>
      <c r="P9" s="26"/>
      <c r="Q9" s="37"/>
    </row>
    <row r="10" spans="1:17" s="28" customFormat="1" x14ac:dyDescent="0.25">
      <c r="A10" s="28" t="s">
        <v>127</v>
      </c>
      <c r="B10" s="22" t="s">
        <v>42</v>
      </c>
      <c r="C10" s="23" t="s">
        <v>55</v>
      </c>
      <c r="D10" s="24" t="s">
        <v>10</v>
      </c>
      <c r="E10" s="24" t="s">
        <v>33</v>
      </c>
      <c r="F10" s="24" t="s">
        <v>11</v>
      </c>
      <c r="G10" s="24">
        <v>1</v>
      </c>
      <c r="H10" s="24" t="s">
        <v>1</v>
      </c>
      <c r="I10" s="30" t="str">
        <f t="shared" si="1"/>
        <v>SITE-BAT-NIV-ZONE-FME-AFM-XXX-INV-001-POS.1-TS</v>
      </c>
      <c r="J10" s="25" t="s">
        <v>44</v>
      </c>
      <c r="K10" s="31" t="str">
        <f t="shared" si="2"/>
        <v>SITE-BAT-NIV-ZONE-FME-AFM-XXX - Inverseur en Position 1</v>
      </c>
      <c r="L10" s="26"/>
      <c r="M10" s="27"/>
      <c r="N10" s="26" t="s">
        <v>29</v>
      </c>
      <c r="O10" s="26"/>
      <c r="P10" s="26"/>
      <c r="Q10" s="37"/>
    </row>
    <row r="11" spans="1:17" s="28" customFormat="1" x14ac:dyDescent="0.25">
      <c r="A11" s="28" t="s">
        <v>127</v>
      </c>
      <c r="B11" s="22" t="s">
        <v>42</v>
      </c>
      <c r="C11" s="23" t="s">
        <v>55</v>
      </c>
      <c r="D11" s="24" t="s">
        <v>10</v>
      </c>
      <c r="E11" s="24" t="s">
        <v>33</v>
      </c>
      <c r="F11" s="24" t="s">
        <v>11</v>
      </c>
      <c r="G11" s="24">
        <v>2</v>
      </c>
      <c r="H11" s="24" t="s">
        <v>0</v>
      </c>
      <c r="I11" s="30" t="str">
        <f t="shared" si="1"/>
        <v>SITE-BAT-NIV-ZONE-FME-AFM-XXX-INV-001-POS.2-TA</v>
      </c>
      <c r="J11" s="25" t="s">
        <v>43</v>
      </c>
      <c r="K11" s="31" t="str">
        <f t="shared" si="2"/>
        <v>SITE-BAT-NIV-ZONE-FME-AFM-XXX - Inverseur en Position 2</v>
      </c>
      <c r="L11" s="26"/>
      <c r="M11" s="27"/>
      <c r="N11" s="26" t="s">
        <v>29</v>
      </c>
      <c r="O11" s="26"/>
      <c r="P11" s="26"/>
      <c r="Q11" s="37"/>
    </row>
    <row r="12" spans="1:17" s="28" customFormat="1" x14ac:dyDescent="0.25">
      <c r="A12" s="28" t="s">
        <v>127</v>
      </c>
      <c r="B12" s="22" t="s">
        <v>42</v>
      </c>
      <c r="C12" s="23" t="s">
        <v>55</v>
      </c>
      <c r="D12" s="24" t="s">
        <v>10</v>
      </c>
      <c r="E12" s="24" t="s">
        <v>33</v>
      </c>
      <c r="F12" s="24" t="s">
        <v>14</v>
      </c>
      <c r="G12" s="24" t="s">
        <v>16</v>
      </c>
      <c r="H12" s="24" t="s">
        <v>0</v>
      </c>
      <c r="I12" s="30" t="str">
        <f t="shared" si="1"/>
        <v>SITE-BAT-NIV-ZONE-FME-AFM-XXX-INV-001-PU.S1-TA</v>
      </c>
      <c r="J12" s="25" t="s">
        <v>81</v>
      </c>
      <c r="K12" s="31" t="str">
        <f t="shared" si="2"/>
        <v>SITE-BAT-NIV-ZONE-FME-AFM-XXX - Absence tension Source 1</v>
      </c>
      <c r="L12" s="26" t="s">
        <v>21</v>
      </c>
      <c r="M12" s="27">
        <v>0</v>
      </c>
      <c r="N12" s="26" t="s">
        <v>27</v>
      </c>
      <c r="O12" s="26"/>
      <c r="P12" s="26"/>
      <c r="Q12" s="37"/>
    </row>
    <row r="13" spans="1:17" s="28" customFormat="1" x14ac:dyDescent="0.25">
      <c r="A13" s="28" t="s">
        <v>127</v>
      </c>
      <c r="B13" s="22" t="s">
        <v>42</v>
      </c>
      <c r="C13" s="23" t="s">
        <v>55</v>
      </c>
      <c r="D13" s="24" t="s">
        <v>10</v>
      </c>
      <c r="E13" s="24" t="s">
        <v>33</v>
      </c>
      <c r="F13" s="24" t="s">
        <v>14</v>
      </c>
      <c r="G13" s="24" t="s">
        <v>17</v>
      </c>
      <c r="H13" s="24" t="s">
        <v>0</v>
      </c>
      <c r="I13" s="30" t="str">
        <f t="shared" si="1"/>
        <v>SITE-BAT-NIV-ZONE-FME-AFM-XXX-INV-001-PU.S2-TA</v>
      </c>
      <c r="J13" s="25" t="s">
        <v>82</v>
      </c>
      <c r="K13" s="31" t="str">
        <f t="shared" si="2"/>
        <v>SITE-BAT-NIV-ZONE-FME-AFM-XXX - Absence tension Source 2</v>
      </c>
      <c r="L13" s="26" t="s">
        <v>21</v>
      </c>
      <c r="M13" s="27">
        <v>0</v>
      </c>
      <c r="N13" s="26" t="s">
        <v>27</v>
      </c>
      <c r="O13" s="26"/>
      <c r="P13" s="26"/>
      <c r="Q13" s="37"/>
    </row>
    <row r="14" spans="1:17" s="28" customFormat="1" ht="5.25" customHeight="1" x14ac:dyDescent="0.25">
      <c r="B14" s="44"/>
      <c r="C14" s="45"/>
      <c r="D14" s="46"/>
      <c r="E14" s="46"/>
      <c r="F14" s="46"/>
      <c r="G14" s="46"/>
      <c r="H14" s="46"/>
      <c r="I14" s="47"/>
      <c r="J14" s="47"/>
      <c r="K14" s="48"/>
      <c r="L14" s="49"/>
      <c r="M14" s="50"/>
      <c r="N14" s="49"/>
      <c r="O14" s="49"/>
      <c r="P14" s="49"/>
      <c r="Q14" s="51"/>
    </row>
    <row r="15" spans="1:17" s="28" customFormat="1" ht="12.75" x14ac:dyDescent="0.2">
      <c r="A15" s="28" t="s">
        <v>127</v>
      </c>
      <c r="B15" s="22" t="s">
        <v>54</v>
      </c>
      <c r="C15" s="23" t="s">
        <v>55</v>
      </c>
      <c r="D15" s="24" t="s">
        <v>54</v>
      </c>
      <c r="E15" s="23" t="s">
        <v>55</v>
      </c>
      <c r="F15" s="24" t="s">
        <v>12</v>
      </c>
      <c r="G15" s="24"/>
      <c r="H15" s="24" t="s">
        <v>0</v>
      </c>
      <c r="I15" s="30" t="str">
        <f t="shared" si="1"/>
        <v>SITE-BAT-NIV-ZONE-FME-ARMS-XXX-ARMS-XXX-DECL-TA</v>
      </c>
      <c r="J15" s="25" t="s">
        <v>53</v>
      </c>
      <c r="K15" s="31" t="str">
        <f t="shared" si="2"/>
        <v>SITE-BAT-NIV-ZONE-FME-ARMS-XXX - Déclenchement - Armoire de secours</v>
      </c>
      <c r="L15" s="26" t="s">
        <v>21</v>
      </c>
      <c r="M15" s="27">
        <v>1</v>
      </c>
      <c r="N15" s="26" t="s">
        <v>28</v>
      </c>
      <c r="O15" s="26"/>
      <c r="P15" s="26"/>
      <c r="Q15" s="40" t="s">
        <v>134</v>
      </c>
    </row>
    <row r="16" spans="1:17" s="28" customFormat="1" ht="5.25" customHeight="1" x14ac:dyDescent="0.25">
      <c r="B16" s="44"/>
      <c r="C16" s="45"/>
      <c r="D16" s="46"/>
      <c r="E16" s="45"/>
      <c r="F16" s="46"/>
      <c r="G16" s="46"/>
      <c r="H16" s="46"/>
      <c r="I16" s="47"/>
      <c r="J16" s="47"/>
      <c r="K16" s="48"/>
      <c r="L16" s="49"/>
      <c r="M16" s="50"/>
      <c r="N16" s="49"/>
      <c r="O16" s="49"/>
      <c r="P16" s="49"/>
      <c r="Q16" s="51"/>
    </row>
    <row r="17" spans="1:17" s="28" customFormat="1" ht="12.75" x14ac:dyDescent="0.2">
      <c r="A17" s="39" t="s">
        <v>135</v>
      </c>
      <c r="B17" s="40" t="str">
        <f>B18</f>
        <v>CAGA</v>
      </c>
      <c r="C17" s="41" t="str">
        <f>C18</f>
        <v>XXX</v>
      </c>
      <c r="D17" s="40"/>
      <c r="E17" s="40"/>
      <c r="F17" s="40"/>
      <c r="G17" s="40"/>
      <c r="H17" s="40" t="s">
        <v>131</v>
      </c>
      <c r="I17" s="42" t="str">
        <f>CONCATENATE("SITE-BAT-NIV-ZONE-FME-",B17,"-",C17,"-",H17)</f>
        <v>SITE-BAT-NIV-ZONE-FME-CAGA-XXX-Synthese</v>
      </c>
      <c r="J17" s="43" t="s">
        <v>132</v>
      </c>
      <c r="K17" s="42" t="str">
        <f t="shared" ref="K17" si="3">CONCATENATE("SITE-BAT-NIV-ZONE-AEL-",B17," - ",C17," - ",J17)</f>
        <v>SITE-BAT-NIV-ZONE-AEL-CAGA - XXX - Objet Synthèse GTB</v>
      </c>
      <c r="L17" s="40"/>
      <c r="M17" s="40"/>
      <c r="N17" s="40"/>
      <c r="O17" s="40"/>
      <c r="P17" s="40" t="s">
        <v>133</v>
      </c>
      <c r="Q17" s="40" t="s">
        <v>134</v>
      </c>
    </row>
    <row r="18" spans="1:17" s="28" customFormat="1" x14ac:dyDescent="0.25">
      <c r="A18" s="74" t="s">
        <v>142</v>
      </c>
      <c r="B18" s="22" t="s">
        <v>80</v>
      </c>
      <c r="C18" s="23" t="s">
        <v>55</v>
      </c>
      <c r="D18" s="24" t="s">
        <v>80</v>
      </c>
      <c r="E18" s="23" t="s">
        <v>55</v>
      </c>
      <c r="F18" s="24" t="s">
        <v>13</v>
      </c>
      <c r="G18" s="24"/>
      <c r="H18" s="24" t="s">
        <v>0</v>
      </c>
      <c r="I18" s="30" t="str">
        <f t="shared" si="1"/>
        <v>SITE-BAT-NIV-ZONE-FME-CAGA-XXX-CAGA-XXX-SYN-TA</v>
      </c>
      <c r="J18" s="59" t="s">
        <v>146</v>
      </c>
      <c r="K18" s="31" t="str">
        <f t="shared" si="2"/>
        <v>SITE-BAT-NIV-ZONE-FME-CAGA-XXX - Défaut Synthèse - SEGA</v>
      </c>
      <c r="L18" s="26" t="s">
        <v>21</v>
      </c>
      <c r="M18" s="27">
        <v>1</v>
      </c>
      <c r="N18" s="26" t="s">
        <v>28</v>
      </c>
      <c r="O18" s="26"/>
      <c r="P18" s="26"/>
      <c r="Q18" s="37"/>
    </row>
    <row r="19" spans="1:17" s="28" customFormat="1" x14ac:dyDescent="0.25">
      <c r="A19" s="74" t="s">
        <v>142</v>
      </c>
      <c r="B19" s="22" t="s">
        <v>80</v>
      </c>
      <c r="C19" s="23" t="s">
        <v>55</v>
      </c>
      <c r="D19" s="68" t="s">
        <v>51</v>
      </c>
      <c r="E19" s="23" t="s">
        <v>55</v>
      </c>
      <c r="F19" s="24" t="s">
        <v>13</v>
      </c>
      <c r="G19" s="24"/>
      <c r="H19" s="24" t="s">
        <v>0</v>
      </c>
      <c r="I19" s="30" t="str">
        <f t="shared" ref="I19" si="4">CONCATENATE("SITE-BAT-NIV-ZONE-FME-",B19,"-",C19,"-",D19,"-",E19,"-",F19,IF(G19="","","."),G19,"-",H19)</f>
        <v>SITE-BAT-NIV-ZONE-FME-CAGA-XXX-PMP-XXX-SYN-TA</v>
      </c>
      <c r="J19" s="59" t="s">
        <v>147</v>
      </c>
      <c r="K19" s="31" t="str">
        <f t="shared" si="2"/>
        <v>SITE-BAT-NIV-ZONE-FME-CAGA-XXX - Défaut Pompe - SEGA</v>
      </c>
      <c r="L19" s="26" t="s">
        <v>21</v>
      </c>
      <c r="M19" s="27">
        <v>1</v>
      </c>
      <c r="N19" s="26" t="s">
        <v>28</v>
      </c>
      <c r="O19" s="26"/>
      <c r="P19" s="26"/>
      <c r="Q19" s="37"/>
    </row>
    <row r="20" spans="1:17" s="28" customFormat="1" x14ac:dyDescent="0.25">
      <c r="A20" s="75" t="s">
        <v>142</v>
      </c>
      <c r="B20" s="52" t="s">
        <v>80</v>
      </c>
      <c r="C20" s="53" t="s">
        <v>55</v>
      </c>
      <c r="D20" s="52" t="s">
        <v>137</v>
      </c>
      <c r="E20" s="53" t="s">
        <v>55</v>
      </c>
      <c r="F20" s="52" t="s">
        <v>144</v>
      </c>
      <c r="G20" s="54"/>
      <c r="H20" s="54" t="s">
        <v>1</v>
      </c>
      <c r="I20" s="30" t="str">
        <f t="shared" si="1"/>
        <v>SITE-BAT-NIV-ZONE-FME-CAGA-XXX-EXT-XXX-RM-TS</v>
      </c>
      <c r="J20" s="72" t="s">
        <v>149</v>
      </c>
      <c r="K20" s="55" t="str">
        <f t="shared" ref="K20:K21" si="5">CONCATENATE("SITE-BAT-NIV-ZONE-CVC-",B20,"-",C20," - ",J20)</f>
        <v>SITE-BAT-NIV-ZONE-CVC-CAGA-XXX - Retour de marche de l'extraction - MEOPA</v>
      </c>
      <c r="L20" s="56"/>
      <c r="M20" s="57"/>
      <c r="N20" s="25" t="s">
        <v>138</v>
      </c>
      <c r="O20" s="26"/>
      <c r="P20" s="26"/>
      <c r="Q20" s="37"/>
    </row>
    <row r="21" spans="1:17" s="28" customFormat="1" ht="15" customHeight="1" x14ac:dyDescent="0.25">
      <c r="A21" s="75" t="s">
        <v>142</v>
      </c>
      <c r="B21" s="52" t="s">
        <v>80</v>
      </c>
      <c r="C21" s="53" t="s">
        <v>55</v>
      </c>
      <c r="D21" s="52" t="s">
        <v>137</v>
      </c>
      <c r="E21" s="53" t="s">
        <v>55</v>
      </c>
      <c r="F21" s="52" t="s">
        <v>139</v>
      </c>
      <c r="G21" s="52"/>
      <c r="H21" s="52" t="s">
        <v>140</v>
      </c>
      <c r="I21" s="30" t="str">
        <f t="shared" si="1"/>
        <v>SITE-BAT-NIV-ZONE-FME-CAGA-XXX-EXT-XXX-TEMPS-TCP</v>
      </c>
      <c r="J21" s="73" t="s">
        <v>145</v>
      </c>
      <c r="K21" s="55" t="str">
        <f t="shared" si="5"/>
        <v>SITE-BAT-NIV-ZONE-CVC-CAGA-XXX - Temps de fonctionnement Extracteur - MEOPA</v>
      </c>
      <c r="L21" s="56"/>
      <c r="M21" s="57"/>
      <c r="N21" s="58"/>
      <c r="O21" s="26">
        <v>1</v>
      </c>
      <c r="P21" s="26" t="s">
        <v>141</v>
      </c>
      <c r="Q21" s="37"/>
    </row>
    <row r="22" spans="1:17" s="28" customFormat="1" x14ac:dyDescent="0.25">
      <c r="A22" s="75" t="s">
        <v>142</v>
      </c>
      <c r="B22" s="69" t="s">
        <v>80</v>
      </c>
      <c r="C22" s="70" t="s">
        <v>55</v>
      </c>
      <c r="D22" s="52" t="s">
        <v>137</v>
      </c>
      <c r="E22" s="70" t="s">
        <v>55</v>
      </c>
      <c r="F22" s="71" t="s">
        <v>13</v>
      </c>
      <c r="G22" s="71"/>
      <c r="H22" s="71" t="s">
        <v>0</v>
      </c>
      <c r="I22" s="30" t="str">
        <f t="shared" ref="I22" si="6">CONCATENATE("SITE-BAT-NIV-ZONE-FME-",B22,"-",C22,"-",D22,"-",E22,"-",F22,IF(G22="","","."),G22,"-",H22)</f>
        <v>SITE-BAT-NIV-ZONE-FME-CAGA-XXX-EXT-XXX-SYN-TA</v>
      </c>
      <c r="J22" s="59" t="s">
        <v>148</v>
      </c>
      <c r="K22" s="31" t="str">
        <f t="shared" ref="K22" si="7">CONCATENATE("SITE-BAT-NIV-ZONE-FME-",B22,"-",C22," - ",J22)</f>
        <v>SITE-BAT-NIV-ZONE-FME-CAGA-XXX - Défaut Extracteur - MEOPA</v>
      </c>
      <c r="L22" s="26" t="s">
        <v>21</v>
      </c>
      <c r="M22" s="27">
        <v>1</v>
      </c>
      <c r="N22" s="26" t="s">
        <v>28</v>
      </c>
      <c r="O22" s="26"/>
      <c r="P22" s="26"/>
      <c r="Q22" s="37"/>
    </row>
    <row r="23" spans="1:17" s="28" customFormat="1" ht="5.25" customHeight="1" x14ac:dyDescent="0.25">
      <c r="B23" s="44"/>
      <c r="C23" s="45"/>
      <c r="D23" s="46"/>
      <c r="E23" s="45"/>
      <c r="F23" s="46"/>
      <c r="G23" s="46"/>
      <c r="H23" s="46"/>
      <c r="I23" s="47"/>
      <c r="J23" s="47"/>
      <c r="K23" s="48"/>
      <c r="L23" s="49"/>
      <c r="M23" s="50"/>
      <c r="N23" s="49"/>
      <c r="O23" s="49"/>
      <c r="P23" s="49"/>
      <c r="Q23" s="51"/>
    </row>
    <row r="24" spans="1:17" s="28" customFormat="1" ht="12.75" x14ac:dyDescent="0.2">
      <c r="A24" s="39" t="s">
        <v>135</v>
      </c>
      <c r="B24" s="40" t="str">
        <f>B25</f>
        <v>CDG</v>
      </c>
      <c r="C24" s="41" t="str">
        <f>C25</f>
        <v>XXX</v>
      </c>
      <c r="D24" s="40"/>
      <c r="E24" s="40"/>
      <c r="F24" s="40"/>
      <c r="G24" s="40"/>
      <c r="H24" s="40" t="s">
        <v>131</v>
      </c>
      <c r="I24" s="42" t="str">
        <f>CONCATENATE("SITE-BAT-NIV-ZONE-FME-",B24,"-",C24,"-",H24)</f>
        <v>SITE-BAT-NIV-ZONE-FME-CDG-XXX-Synthese</v>
      </c>
      <c r="J24" s="43" t="s">
        <v>132</v>
      </c>
      <c r="K24" s="42" t="str">
        <f t="shared" ref="K24" si="8">CONCATENATE("SITE-BAT-NIV-ZONE-AEL-",B24," - ",C24," - ",J24)</f>
        <v>SITE-BAT-NIV-ZONE-AEL-CDG - XXX - Objet Synthèse GTB</v>
      </c>
      <c r="L24" s="40"/>
      <c r="M24" s="40"/>
      <c r="N24" s="40"/>
      <c r="O24" s="40"/>
      <c r="P24" s="40" t="s">
        <v>133</v>
      </c>
      <c r="Q24" s="40" t="s">
        <v>134</v>
      </c>
    </row>
    <row r="25" spans="1:17" s="28" customFormat="1" x14ac:dyDescent="0.25">
      <c r="A25" s="28" t="s">
        <v>127</v>
      </c>
      <c r="B25" s="22" t="s">
        <v>34</v>
      </c>
      <c r="C25" s="23" t="s">
        <v>55</v>
      </c>
      <c r="D25" s="24" t="s">
        <v>34</v>
      </c>
      <c r="E25" s="23" t="s">
        <v>55</v>
      </c>
      <c r="F25" s="24" t="s">
        <v>15</v>
      </c>
      <c r="G25" s="24"/>
      <c r="H25" s="24" t="s">
        <v>0</v>
      </c>
      <c r="I25" s="30" t="str">
        <f t="shared" si="1"/>
        <v>SITE-BAT-NIV-ZONE-FME-CDG-XXX-CDG-XXX-COM-TA</v>
      </c>
      <c r="J25" s="25" t="s">
        <v>83</v>
      </c>
      <c r="K25" s="31" t="str">
        <f t="shared" si="2"/>
        <v>SITE-BAT-NIV-ZONE-FME-CDG-XXX - Défaut communication Centrale de Détection Gaz</v>
      </c>
      <c r="L25" s="26" t="s">
        <v>21</v>
      </c>
      <c r="M25" s="27">
        <v>1</v>
      </c>
      <c r="N25" s="26" t="s">
        <v>28</v>
      </c>
      <c r="O25" s="26"/>
      <c r="P25" s="26"/>
      <c r="Q25" s="37"/>
    </row>
    <row r="26" spans="1:17" s="28" customFormat="1" x14ac:dyDescent="0.25">
      <c r="A26" s="28" t="s">
        <v>127</v>
      </c>
      <c r="B26" s="22" t="s">
        <v>34</v>
      </c>
      <c r="C26" s="23" t="s">
        <v>55</v>
      </c>
      <c r="D26" s="24" t="s">
        <v>37</v>
      </c>
      <c r="E26" s="24" t="s">
        <v>33</v>
      </c>
      <c r="F26" s="24" t="s">
        <v>35</v>
      </c>
      <c r="G26" s="24"/>
      <c r="H26" s="24" t="s">
        <v>3</v>
      </c>
      <c r="I26" s="30" t="str">
        <f t="shared" si="1"/>
        <v>SITE-BAT-NIV-ZONE-FME-CDG-XXX-DG-001-CO2-TM</v>
      </c>
      <c r="J26" s="25" t="s">
        <v>107</v>
      </c>
      <c r="K26" s="31" t="str">
        <f>CONCATENATE("SITE-BAT-NIV-ZONE-FME-",B26,"-",C26," - ",J26)</f>
        <v>SITE-BAT-NIV-ZONE-FME-CDG-XXX - Mesure CO2 - Dioxyde - N° local</v>
      </c>
      <c r="L26" s="26"/>
      <c r="M26" s="27"/>
      <c r="N26" s="26"/>
      <c r="O26" s="26">
        <v>0.5</v>
      </c>
      <c r="P26" s="26" t="s">
        <v>26</v>
      </c>
      <c r="Q26" s="37"/>
    </row>
    <row r="27" spans="1:17" s="28" customFormat="1" x14ac:dyDescent="0.25">
      <c r="A27" s="28" t="s">
        <v>128</v>
      </c>
      <c r="B27" s="22" t="s">
        <v>34</v>
      </c>
      <c r="C27" s="23" t="s">
        <v>55</v>
      </c>
      <c r="D27" s="24" t="s">
        <v>37</v>
      </c>
      <c r="E27" s="24" t="s">
        <v>33</v>
      </c>
      <c r="F27" s="24" t="s">
        <v>67</v>
      </c>
      <c r="G27" s="24"/>
      <c r="H27" s="24" t="s">
        <v>3</v>
      </c>
      <c r="I27" s="30" t="str">
        <f t="shared" si="1"/>
        <v>SITE-BAT-NIV-ZONE-FME-CDG-XXX-DG-001-O2-TM</v>
      </c>
      <c r="J27" s="25" t="s">
        <v>105</v>
      </c>
      <c r="K27" s="30" t="str">
        <f t="shared" si="2"/>
        <v>SITE-BAT-NIV-ZONE-FME-CDG-XXX - Mesure O2 - Azote - N° local</v>
      </c>
      <c r="L27" s="26"/>
      <c r="M27" s="27"/>
      <c r="N27" s="26"/>
      <c r="O27" s="26">
        <v>0.5</v>
      </c>
      <c r="P27" s="26" t="s">
        <v>26</v>
      </c>
      <c r="Q27" s="37"/>
    </row>
    <row r="28" spans="1:17" s="28" customFormat="1" x14ac:dyDescent="0.25">
      <c r="A28" s="28" t="s">
        <v>127</v>
      </c>
      <c r="B28" s="22" t="s">
        <v>34</v>
      </c>
      <c r="C28" s="23" t="s">
        <v>55</v>
      </c>
      <c r="D28" s="24" t="s">
        <v>37</v>
      </c>
      <c r="E28" s="24" t="s">
        <v>33</v>
      </c>
      <c r="F28" s="24" t="s">
        <v>13</v>
      </c>
      <c r="G28" s="24"/>
      <c r="H28" s="24" t="s">
        <v>0</v>
      </c>
      <c r="I28" s="30" t="str">
        <f t="shared" si="1"/>
        <v>SITE-BAT-NIV-ZONE-FME-CDG-XXX-DG-001-SYN-TA</v>
      </c>
      <c r="J28" s="25" t="s">
        <v>106</v>
      </c>
      <c r="K28" s="31" t="str">
        <f t="shared" si="2"/>
        <v>SITE-BAT-NIV-ZONE-FME-CDG-XXX - Synthèse Défauts - N° local</v>
      </c>
      <c r="L28" s="26" t="s">
        <v>21</v>
      </c>
      <c r="M28" s="27">
        <v>1</v>
      </c>
      <c r="N28" s="26" t="s">
        <v>28</v>
      </c>
      <c r="O28" s="26"/>
      <c r="P28" s="26"/>
      <c r="Q28" s="37"/>
    </row>
    <row r="29" spans="1:17" s="28" customFormat="1" x14ac:dyDescent="0.25">
      <c r="A29" s="28" t="s">
        <v>127</v>
      </c>
      <c r="B29" s="22" t="s">
        <v>34</v>
      </c>
      <c r="C29" s="23" t="s">
        <v>55</v>
      </c>
      <c r="D29" s="24" t="s">
        <v>37</v>
      </c>
      <c r="E29" s="24" t="s">
        <v>36</v>
      </c>
      <c r="F29" s="24" t="s">
        <v>35</v>
      </c>
      <c r="G29" s="24"/>
      <c r="H29" s="24" t="s">
        <v>3</v>
      </c>
      <c r="I29" s="30" t="str">
        <f t="shared" si="1"/>
        <v>SITE-BAT-NIV-ZONE-FME-CDG-XXX-DG-002-CO2-TM</v>
      </c>
      <c r="J29" s="25" t="s">
        <v>107</v>
      </c>
      <c r="K29" s="31" t="str">
        <f t="shared" si="2"/>
        <v>SITE-BAT-NIV-ZONE-FME-CDG-XXX - Mesure CO2 - Dioxyde - N° local</v>
      </c>
      <c r="L29" s="26"/>
      <c r="M29" s="27"/>
      <c r="N29" s="26"/>
      <c r="O29" s="26">
        <v>0.5</v>
      </c>
      <c r="P29" s="26" t="s">
        <v>26</v>
      </c>
      <c r="Q29" s="37"/>
    </row>
    <row r="30" spans="1:17" s="28" customFormat="1" x14ac:dyDescent="0.25">
      <c r="A30" s="28" t="s">
        <v>128</v>
      </c>
      <c r="B30" s="22" t="s">
        <v>34</v>
      </c>
      <c r="C30" s="23" t="s">
        <v>55</v>
      </c>
      <c r="D30" s="24" t="s">
        <v>37</v>
      </c>
      <c r="E30" s="24" t="s">
        <v>36</v>
      </c>
      <c r="F30" s="24" t="s">
        <v>67</v>
      </c>
      <c r="G30" s="24"/>
      <c r="H30" s="24" t="s">
        <v>3</v>
      </c>
      <c r="I30" s="30" t="str">
        <f t="shared" si="1"/>
        <v>SITE-BAT-NIV-ZONE-FME-CDG-XXX-DG-002-O2-TM</v>
      </c>
      <c r="J30" s="25" t="s">
        <v>105</v>
      </c>
      <c r="K30" s="31" t="str">
        <f t="shared" si="2"/>
        <v>SITE-BAT-NIV-ZONE-FME-CDG-XXX - Mesure O2 - Azote - N° local</v>
      </c>
      <c r="L30" s="26"/>
      <c r="M30" s="27"/>
      <c r="N30" s="26"/>
      <c r="O30" s="26">
        <v>0.5</v>
      </c>
      <c r="P30" s="26" t="s">
        <v>26</v>
      </c>
      <c r="Q30" s="37"/>
    </row>
    <row r="31" spans="1:17" s="28" customFormat="1" x14ac:dyDescent="0.25">
      <c r="A31" s="28" t="s">
        <v>127</v>
      </c>
      <c r="B31" s="22" t="s">
        <v>34</v>
      </c>
      <c r="C31" s="23" t="s">
        <v>55</v>
      </c>
      <c r="D31" s="24" t="s">
        <v>37</v>
      </c>
      <c r="E31" s="24" t="s">
        <v>36</v>
      </c>
      <c r="F31" s="24" t="s">
        <v>13</v>
      </c>
      <c r="G31" s="24"/>
      <c r="H31" s="24" t="s">
        <v>0</v>
      </c>
      <c r="I31" s="30" t="str">
        <f t="shared" si="1"/>
        <v>SITE-BAT-NIV-ZONE-FME-CDG-XXX-DG-002-SYN-TA</v>
      </c>
      <c r="J31" s="25" t="s">
        <v>106</v>
      </c>
      <c r="K31" s="31" t="str">
        <f t="shared" si="2"/>
        <v>SITE-BAT-NIV-ZONE-FME-CDG-XXX - Synthèse Défauts - N° local</v>
      </c>
      <c r="L31" s="26" t="s">
        <v>21</v>
      </c>
      <c r="M31" s="27">
        <v>1</v>
      </c>
      <c r="N31" s="26" t="s">
        <v>28</v>
      </c>
      <c r="O31" s="26"/>
      <c r="P31" s="26"/>
      <c r="Q31" s="37"/>
    </row>
    <row r="32" spans="1:17" s="28" customFormat="1" x14ac:dyDescent="0.25">
      <c r="A32" s="28" t="s">
        <v>128</v>
      </c>
      <c r="B32" s="22" t="s">
        <v>34</v>
      </c>
      <c r="C32" s="23" t="s">
        <v>55</v>
      </c>
      <c r="D32" s="24" t="s">
        <v>37</v>
      </c>
      <c r="E32" s="24" t="s">
        <v>40</v>
      </c>
      <c r="F32" s="24" t="s">
        <v>35</v>
      </c>
      <c r="G32" s="24"/>
      <c r="H32" s="24" t="s">
        <v>3</v>
      </c>
      <c r="I32" s="30" t="str">
        <f t="shared" si="1"/>
        <v>SITE-BAT-NIV-ZONE-FME-CDG-XXX-DG-003-CO2-TM</v>
      </c>
      <c r="J32" s="25" t="s">
        <v>107</v>
      </c>
      <c r="K32" s="31" t="str">
        <f t="shared" si="2"/>
        <v>SITE-BAT-NIV-ZONE-FME-CDG-XXX - Mesure CO2 - Dioxyde - N° local</v>
      </c>
      <c r="L32" s="26"/>
      <c r="M32" s="27"/>
      <c r="N32" s="26"/>
      <c r="O32" s="26">
        <v>0.5</v>
      </c>
      <c r="P32" s="26" t="s">
        <v>26</v>
      </c>
      <c r="Q32" s="37"/>
    </row>
    <row r="33" spans="1:17" s="28" customFormat="1" x14ac:dyDescent="0.25">
      <c r="A33" s="28" t="s">
        <v>128</v>
      </c>
      <c r="B33" s="22" t="s">
        <v>34</v>
      </c>
      <c r="C33" s="23" t="s">
        <v>55</v>
      </c>
      <c r="D33" s="24" t="s">
        <v>37</v>
      </c>
      <c r="E33" s="24" t="s">
        <v>40</v>
      </c>
      <c r="F33" s="24" t="s">
        <v>13</v>
      </c>
      <c r="G33" s="24"/>
      <c r="H33" s="24" t="s">
        <v>0</v>
      </c>
      <c r="I33" s="30" t="str">
        <f t="shared" si="1"/>
        <v>SITE-BAT-NIV-ZONE-FME-CDG-XXX-DG-003-SYN-TA</v>
      </c>
      <c r="J33" s="25" t="s">
        <v>106</v>
      </c>
      <c r="K33" s="31" t="str">
        <f t="shared" si="2"/>
        <v>SITE-BAT-NIV-ZONE-FME-CDG-XXX - Synthèse Défauts - N° local</v>
      </c>
      <c r="L33" s="26" t="s">
        <v>21</v>
      </c>
      <c r="M33" s="27">
        <v>1</v>
      </c>
      <c r="N33" s="26" t="s">
        <v>28</v>
      </c>
      <c r="O33" s="26"/>
      <c r="P33" s="26"/>
      <c r="Q33" s="37"/>
    </row>
    <row r="34" spans="1:17" s="28" customFormat="1" x14ac:dyDescent="0.25">
      <c r="A34" s="28" t="s">
        <v>128</v>
      </c>
      <c r="B34" s="22" t="s">
        <v>34</v>
      </c>
      <c r="C34" s="23" t="s">
        <v>55</v>
      </c>
      <c r="D34" s="24" t="s">
        <v>37</v>
      </c>
      <c r="E34" s="24" t="s">
        <v>68</v>
      </c>
      <c r="F34" s="24" t="s">
        <v>35</v>
      </c>
      <c r="G34" s="24"/>
      <c r="H34" s="24" t="s">
        <v>3</v>
      </c>
      <c r="I34" s="30" t="str">
        <f t="shared" si="1"/>
        <v>SITE-BAT-NIV-ZONE-FME-CDG-XXX-DG-004-CO2-TM</v>
      </c>
      <c r="J34" s="25" t="s">
        <v>107</v>
      </c>
      <c r="K34" s="31" t="str">
        <f t="shared" si="2"/>
        <v>SITE-BAT-NIV-ZONE-FME-CDG-XXX - Mesure CO2 - Dioxyde - N° local</v>
      </c>
      <c r="L34" s="26"/>
      <c r="M34" s="27"/>
      <c r="N34" s="26"/>
      <c r="O34" s="26">
        <v>0.5</v>
      </c>
      <c r="P34" s="26" t="s">
        <v>26</v>
      </c>
      <c r="Q34" s="37"/>
    </row>
    <row r="35" spans="1:17" s="28" customFormat="1" x14ac:dyDescent="0.25">
      <c r="A35" s="28" t="s">
        <v>128</v>
      </c>
      <c r="B35" s="22" t="s">
        <v>34</v>
      </c>
      <c r="C35" s="23" t="s">
        <v>55</v>
      </c>
      <c r="D35" s="24" t="s">
        <v>37</v>
      </c>
      <c r="E35" s="24" t="s">
        <v>68</v>
      </c>
      <c r="F35" s="24" t="s">
        <v>13</v>
      </c>
      <c r="G35" s="24"/>
      <c r="H35" s="24" t="s">
        <v>0</v>
      </c>
      <c r="I35" s="30" t="str">
        <f t="shared" si="1"/>
        <v>SITE-BAT-NIV-ZONE-FME-CDG-XXX-DG-004-SYN-TA</v>
      </c>
      <c r="J35" s="25" t="s">
        <v>106</v>
      </c>
      <c r="K35" s="31" t="str">
        <f t="shared" si="2"/>
        <v>SITE-BAT-NIV-ZONE-FME-CDG-XXX - Synthèse Défauts - N° local</v>
      </c>
      <c r="L35" s="26" t="s">
        <v>21</v>
      </c>
      <c r="M35" s="27">
        <v>1</v>
      </c>
      <c r="N35" s="26" t="s">
        <v>28</v>
      </c>
      <c r="O35" s="26"/>
      <c r="P35" s="26"/>
      <c r="Q35" s="37"/>
    </row>
    <row r="36" spans="1:17" s="28" customFormat="1" x14ac:dyDescent="0.25">
      <c r="A36" s="28" t="s">
        <v>128</v>
      </c>
      <c r="B36" s="22" t="s">
        <v>34</v>
      </c>
      <c r="C36" s="23" t="s">
        <v>55</v>
      </c>
      <c r="D36" s="24" t="s">
        <v>37</v>
      </c>
      <c r="E36" s="24" t="s">
        <v>69</v>
      </c>
      <c r="F36" s="24" t="s">
        <v>35</v>
      </c>
      <c r="G36" s="24"/>
      <c r="H36" s="24" t="s">
        <v>3</v>
      </c>
      <c r="I36" s="30" t="str">
        <f t="shared" si="1"/>
        <v>SITE-BAT-NIV-ZONE-FME-CDG-XXX-DG-005-CO2-TM</v>
      </c>
      <c r="J36" s="25" t="s">
        <v>107</v>
      </c>
      <c r="K36" s="31" t="str">
        <f t="shared" si="2"/>
        <v>SITE-BAT-NIV-ZONE-FME-CDG-XXX - Mesure CO2 - Dioxyde - N° local</v>
      </c>
      <c r="L36" s="26"/>
      <c r="M36" s="27"/>
      <c r="N36" s="26"/>
      <c r="O36" s="26">
        <v>0.5</v>
      </c>
      <c r="P36" s="26" t="s">
        <v>26</v>
      </c>
      <c r="Q36" s="37"/>
    </row>
    <row r="37" spans="1:17" s="28" customFormat="1" x14ac:dyDescent="0.25">
      <c r="A37" s="28" t="s">
        <v>128</v>
      </c>
      <c r="B37" s="22" t="s">
        <v>34</v>
      </c>
      <c r="C37" s="23" t="s">
        <v>55</v>
      </c>
      <c r="D37" s="24" t="s">
        <v>37</v>
      </c>
      <c r="E37" s="24" t="s">
        <v>69</v>
      </c>
      <c r="F37" s="24" t="s">
        <v>13</v>
      </c>
      <c r="G37" s="24"/>
      <c r="H37" s="24" t="s">
        <v>0</v>
      </c>
      <c r="I37" s="30" t="str">
        <f t="shared" si="1"/>
        <v>SITE-BAT-NIV-ZONE-FME-CDG-XXX-DG-005-SYN-TA</v>
      </c>
      <c r="J37" s="25" t="s">
        <v>106</v>
      </c>
      <c r="K37" s="31" t="str">
        <f t="shared" si="2"/>
        <v>SITE-BAT-NIV-ZONE-FME-CDG-XXX - Synthèse Défauts - N° local</v>
      </c>
      <c r="L37" s="26" t="s">
        <v>21</v>
      </c>
      <c r="M37" s="27">
        <v>1</v>
      </c>
      <c r="N37" s="26" t="s">
        <v>28</v>
      </c>
      <c r="O37" s="26"/>
      <c r="P37" s="26"/>
      <c r="Q37" s="37"/>
    </row>
    <row r="38" spans="1:17" s="28" customFormat="1" x14ac:dyDescent="0.25">
      <c r="A38" s="28" t="s">
        <v>128</v>
      </c>
      <c r="B38" s="22" t="s">
        <v>34</v>
      </c>
      <c r="C38" s="23" t="s">
        <v>55</v>
      </c>
      <c r="D38" s="24" t="s">
        <v>37</v>
      </c>
      <c r="E38" s="24" t="s">
        <v>70</v>
      </c>
      <c r="F38" s="24" t="s">
        <v>35</v>
      </c>
      <c r="G38" s="24"/>
      <c r="H38" s="24" t="s">
        <v>3</v>
      </c>
      <c r="I38" s="30" t="str">
        <f>CONCATENATE("SITE-BAT-NIV-ZONE-FME-",B38,"-",C38,"-",D38,"-",E38,"-",F38,IF(G38="","","."),G38,"-",H38)</f>
        <v>SITE-BAT-NIV-ZONE-FME-CDG-XXX-DG-006-CO2-TM</v>
      </c>
      <c r="J38" s="25" t="s">
        <v>107</v>
      </c>
      <c r="K38" s="31" t="str">
        <f t="shared" si="2"/>
        <v>SITE-BAT-NIV-ZONE-FME-CDG-XXX - Mesure CO2 - Dioxyde - N° local</v>
      </c>
      <c r="L38" s="26"/>
      <c r="M38" s="27"/>
      <c r="N38" s="26"/>
      <c r="O38" s="26">
        <v>0.5</v>
      </c>
      <c r="P38" s="26" t="s">
        <v>26</v>
      </c>
      <c r="Q38" s="37"/>
    </row>
    <row r="39" spans="1:17" s="28" customFormat="1" x14ac:dyDescent="0.25">
      <c r="A39" s="28" t="s">
        <v>128</v>
      </c>
      <c r="B39" s="22" t="s">
        <v>34</v>
      </c>
      <c r="C39" s="23" t="s">
        <v>55</v>
      </c>
      <c r="D39" s="24" t="s">
        <v>37</v>
      </c>
      <c r="E39" s="24" t="s">
        <v>70</v>
      </c>
      <c r="F39" s="24" t="s">
        <v>13</v>
      </c>
      <c r="G39" s="24"/>
      <c r="H39" s="24" t="s">
        <v>0</v>
      </c>
      <c r="I39" s="30" t="str">
        <f t="shared" ref="I39:I85" si="9">CONCATENATE("SITE-BAT-NIV-ZONE-FME-",B39,"-",C39,"-",D39,"-",E39,"-",F39,IF(G39="","","."),G39,"-",H39)</f>
        <v>SITE-BAT-NIV-ZONE-FME-CDG-XXX-DG-006-SYN-TA</v>
      </c>
      <c r="J39" s="25" t="s">
        <v>106</v>
      </c>
      <c r="K39" s="31" t="str">
        <f t="shared" si="2"/>
        <v>SITE-BAT-NIV-ZONE-FME-CDG-XXX - Synthèse Défauts - N° local</v>
      </c>
      <c r="L39" s="26" t="s">
        <v>21</v>
      </c>
      <c r="M39" s="27">
        <v>1</v>
      </c>
      <c r="N39" s="26" t="s">
        <v>28</v>
      </c>
      <c r="O39" s="26"/>
      <c r="P39" s="26"/>
      <c r="Q39" s="37"/>
    </row>
    <row r="40" spans="1:17" s="28" customFormat="1" x14ac:dyDescent="0.25">
      <c r="A40" s="28" t="s">
        <v>128</v>
      </c>
      <c r="B40" s="22" t="s">
        <v>34</v>
      </c>
      <c r="C40" s="23" t="s">
        <v>55</v>
      </c>
      <c r="D40" s="24" t="s">
        <v>37</v>
      </c>
      <c r="E40" s="24" t="s">
        <v>71</v>
      </c>
      <c r="F40" s="24" t="s">
        <v>35</v>
      </c>
      <c r="G40" s="24"/>
      <c r="H40" s="24" t="s">
        <v>3</v>
      </c>
      <c r="I40" s="30" t="str">
        <f t="shared" si="9"/>
        <v>SITE-BAT-NIV-ZONE-FME-CDG-XXX-DG-007-CO2-TM</v>
      </c>
      <c r="J40" s="25" t="s">
        <v>107</v>
      </c>
      <c r="K40" s="31" t="str">
        <f t="shared" si="2"/>
        <v>SITE-BAT-NIV-ZONE-FME-CDG-XXX - Mesure CO2 - Dioxyde - N° local</v>
      </c>
      <c r="L40" s="26"/>
      <c r="M40" s="27"/>
      <c r="N40" s="26"/>
      <c r="O40" s="26">
        <v>0.5</v>
      </c>
      <c r="P40" s="26" t="s">
        <v>26</v>
      </c>
      <c r="Q40" s="37"/>
    </row>
    <row r="41" spans="1:17" s="28" customFormat="1" x14ac:dyDescent="0.25">
      <c r="A41" s="28" t="s">
        <v>128</v>
      </c>
      <c r="B41" s="22" t="s">
        <v>34</v>
      </c>
      <c r="C41" s="23" t="s">
        <v>55</v>
      </c>
      <c r="D41" s="24" t="s">
        <v>37</v>
      </c>
      <c r="E41" s="24" t="s">
        <v>71</v>
      </c>
      <c r="F41" s="24" t="s">
        <v>13</v>
      </c>
      <c r="G41" s="24"/>
      <c r="H41" s="24" t="s">
        <v>0</v>
      </c>
      <c r="I41" s="30" t="str">
        <f t="shared" si="9"/>
        <v>SITE-BAT-NIV-ZONE-FME-CDG-XXX-DG-007-SYN-TA</v>
      </c>
      <c r="J41" s="25" t="s">
        <v>106</v>
      </c>
      <c r="K41" s="31" t="str">
        <f t="shared" si="2"/>
        <v>SITE-BAT-NIV-ZONE-FME-CDG-XXX - Synthèse Défauts - N° local</v>
      </c>
      <c r="L41" s="26" t="s">
        <v>21</v>
      </c>
      <c r="M41" s="27">
        <v>1</v>
      </c>
      <c r="N41" s="26" t="s">
        <v>28</v>
      </c>
      <c r="O41" s="26"/>
      <c r="P41" s="26"/>
      <c r="Q41" s="37"/>
    </row>
    <row r="42" spans="1:17" s="28" customFormat="1" x14ac:dyDescent="0.25">
      <c r="A42" s="28" t="s">
        <v>128</v>
      </c>
      <c r="B42" s="22" t="s">
        <v>34</v>
      </c>
      <c r="C42" s="23" t="s">
        <v>55</v>
      </c>
      <c r="D42" s="24" t="s">
        <v>37</v>
      </c>
      <c r="E42" s="24" t="s">
        <v>72</v>
      </c>
      <c r="F42" s="24" t="s">
        <v>35</v>
      </c>
      <c r="G42" s="24"/>
      <c r="H42" s="24" t="s">
        <v>3</v>
      </c>
      <c r="I42" s="30" t="str">
        <f t="shared" si="9"/>
        <v>SITE-BAT-NIV-ZONE-FME-CDG-XXX-DG-008-CO2-TM</v>
      </c>
      <c r="J42" s="25" t="s">
        <v>107</v>
      </c>
      <c r="K42" s="31" t="str">
        <f t="shared" si="2"/>
        <v>SITE-BAT-NIV-ZONE-FME-CDG-XXX - Mesure CO2 - Dioxyde - N° local</v>
      </c>
      <c r="L42" s="26"/>
      <c r="M42" s="27"/>
      <c r="N42" s="26"/>
      <c r="O42" s="26">
        <v>0.5</v>
      </c>
      <c r="P42" s="26" t="s">
        <v>26</v>
      </c>
      <c r="Q42" s="37"/>
    </row>
    <row r="43" spans="1:17" s="28" customFormat="1" ht="15" customHeight="1" x14ac:dyDescent="0.25">
      <c r="A43" s="28" t="s">
        <v>128</v>
      </c>
      <c r="B43" s="22" t="s">
        <v>34</v>
      </c>
      <c r="C43" s="23" t="s">
        <v>55</v>
      </c>
      <c r="D43" s="24" t="s">
        <v>37</v>
      </c>
      <c r="E43" s="24" t="s">
        <v>72</v>
      </c>
      <c r="F43" s="24" t="s">
        <v>13</v>
      </c>
      <c r="G43" s="24"/>
      <c r="H43" s="24" t="s">
        <v>0</v>
      </c>
      <c r="I43" s="30" t="str">
        <f t="shared" si="9"/>
        <v>SITE-BAT-NIV-ZONE-FME-CDG-XXX-DG-008-SYN-TA</v>
      </c>
      <c r="J43" s="25" t="s">
        <v>106</v>
      </c>
      <c r="K43" s="31" t="str">
        <f t="shared" si="2"/>
        <v>SITE-BAT-NIV-ZONE-FME-CDG-XXX - Synthèse Défauts - N° local</v>
      </c>
      <c r="L43" s="26" t="s">
        <v>21</v>
      </c>
      <c r="M43" s="27">
        <v>1</v>
      </c>
      <c r="N43" s="26" t="s">
        <v>28</v>
      </c>
      <c r="O43" s="26"/>
      <c r="P43" s="26"/>
      <c r="Q43" s="37"/>
    </row>
    <row r="44" spans="1:17" s="28" customFormat="1" ht="15" customHeight="1" x14ac:dyDescent="0.25">
      <c r="A44" s="28" t="s">
        <v>128</v>
      </c>
      <c r="B44" s="22" t="s">
        <v>34</v>
      </c>
      <c r="C44" s="23" t="s">
        <v>55</v>
      </c>
      <c r="D44" s="24" t="s">
        <v>37</v>
      </c>
      <c r="E44" s="24" t="s">
        <v>73</v>
      </c>
      <c r="F44" s="24" t="s">
        <v>35</v>
      </c>
      <c r="G44" s="24"/>
      <c r="H44" s="24" t="s">
        <v>3</v>
      </c>
      <c r="I44" s="30" t="str">
        <f t="shared" si="9"/>
        <v>SITE-BAT-NIV-ZONE-FME-CDG-XXX-DG-009-CO2-TM</v>
      </c>
      <c r="J44" s="25" t="s">
        <v>107</v>
      </c>
      <c r="K44" s="31" t="str">
        <f t="shared" si="2"/>
        <v>SITE-BAT-NIV-ZONE-FME-CDG-XXX - Mesure CO2 - Dioxyde - N° local</v>
      </c>
      <c r="L44" s="26"/>
      <c r="M44" s="27"/>
      <c r="N44" s="26"/>
      <c r="O44" s="26">
        <v>0.5</v>
      </c>
      <c r="P44" s="26" t="s">
        <v>26</v>
      </c>
      <c r="Q44" s="37"/>
    </row>
    <row r="45" spans="1:17" s="28" customFormat="1" ht="15" customHeight="1" x14ac:dyDescent="0.25">
      <c r="A45" s="28" t="s">
        <v>128</v>
      </c>
      <c r="B45" s="22" t="s">
        <v>34</v>
      </c>
      <c r="C45" s="23" t="s">
        <v>55</v>
      </c>
      <c r="D45" s="24" t="s">
        <v>37</v>
      </c>
      <c r="E45" s="24" t="s">
        <v>73</v>
      </c>
      <c r="F45" s="24" t="s">
        <v>13</v>
      </c>
      <c r="G45" s="24"/>
      <c r="H45" s="24" t="s">
        <v>0</v>
      </c>
      <c r="I45" s="30" t="str">
        <f t="shared" si="9"/>
        <v>SITE-BAT-NIV-ZONE-FME-CDG-XXX-DG-009-SYN-TA</v>
      </c>
      <c r="J45" s="25" t="s">
        <v>106</v>
      </c>
      <c r="K45" s="31" t="str">
        <f t="shared" si="2"/>
        <v>SITE-BAT-NIV-ZONE-FME-CDG-XXX - Synthèse Défauts - N° local</v>
      </c>
      <c r="L45" s="26" t="s">
        <v>21</v>
      </c>
      <c r="M45" s="27">
        <v>1</v>
      </c>
      <c r="N45" s="26" t="s">
        <v>28</v>
      </c>
      <c r="O45" s="26"/>
      <c r="P45" s="26"/>
      <c r="Q45" s="37"/>
    </row>
    <row r="46" spans="1:17" s="28" customFormat="1" ht="5.25" customHeight="1" x14ac:dyDescent="0.25">
      <c r="B46" s="44"/>
      <c r="C46" s="45"/>
      <c r="D46" s="46"/>
      <c r="E46" s="46"/>
      <c r="F46" s="46"/>
      <c r="G46" s="46"/>
      <c r="H46" s="46"/>
      <c r="I46" s="47"/>
      <c r="J46" s="47"/>
      <c r="K46" s="48"/>
      <c r="L46" s="49"/>
      <c r="M46" s="50"/>
      <c r="N46" s="49"/>
      <c r="O46" s="49"/>
      <c r="P46" s="49"/>
      <c r="Q46" s="51"/>
    </row>
    <row r="47" spans="1:17" s="28" customFormat="1" ht="15" customHeight="1" x14ac:dyDescent="0.25">
      <c r="A47" s="28" t="s">
        <v>128</v>
      </c>
      <c r="B47" s="22" t="s">
        <v>46</v>
      </c>
      <c r="C47" s="23" t="s">
        <v>55</v>
      </c>
      <c r="D47" s="24" t="s">
        <v>45</v>
      </c>
      <c r="E47" s="23" t="s">
        <v>55</v>
      </c>
      <c r="F47" s="24" t="s">
        <v>13</v>
      </c>
      <c r="G47" s="24"/>
      <c r="H47" s="24" t="s">
        <v>0</v>
      </c>
      <c r="I47" s="30" t="str">
        <f t="shared" si="9"/>
        <v>SITE-BAT-NIV-ZONE-FME-CPAC-XXX-COMP-XXX-SYN-TA</v>
      </c>
      <c r="J47" s="25" t="s">
        <v>108</v>
      </c>
      <c r="K47" s="31" t="str">
        <f t="shared" si="2"/>
        <v>SITE-BAT-NIV-ZONE-FME-CPAC-XXX - Défaut Compresseur N°COMP - Centrale Production d'Air Comprimé</v>
      </c>
      <c r="L47" s="26" t="s">
        <v>21</v>
      </c>
      <c r="M47" s="27">
        <v>1</v>
      </c>
      <c r="N47" s="26" t="s">
        <v>28</v>
      </c>
      <c r="O47" s="26"/>
      <c r="P47" s="26"/>
      <c r="Q47" s="37" t="s">
        <v>134</v>
      </c>
    </row>
    <row r="48" spans="1:17" s="28" customFormat="1" ht="5.25" customHeight="1" x14ac:dyDescent="0.25">
      <c r="B48" s="44"/>
      <c r="C48" s="45"/>
      <c r="D48" s="46"/>
      <c r="E48" s="45"/>
      <c r="F48" s="46"/>
      <c r="G48" s="46"/>
      <c r="H48" s="46"/>
      <c r="I48" s="47"/>
      <c r="J48" s="47"/>
      <c r="K48" s="48"/>
      <c r="L48" s="49"/>
      <c r="M48" s="50"/>
      <c r="N48" s="49"/>
      <c r="O48" s="49"/>
      <c r="P48" s="49"/>
      <c r="Q48" s="51"/>
    </row>
    <row r="49" spans="1:17" s="28" customFormat="1" ht="15" customHeight="1" x14ac:dyDescent="0.25">
      <c r="A49" s="28" t="s">
        <v>128</v>
      </c>
      <c r="B49" s="22" t="s">
        <v>79</v>
      </c>
      <c r="C49" s="23" t="s">
        <v>55</v>
      </c>
      <c r="D49" s="24" t="s">
        <v>45</v>
      </c>
      <c r="E49" s="23" t="s">
        <v>55</v>
      </c>
      <c r="F49" s="24" t="s">
        <v>13</v>
      </c>
      <c r="G49" s="24"/>
      <c r="H49" s="24" t="s">
        <v>0</v>
      </c>
      <c r="I49" s="30" t="str">
        <f t="shared" si="9"/>
        <v>SITE-BAT-NIV-ZONE-FME-CPAD-XXX-COMP-XXX-SYN-TA</v>
      </c>
      <c r="J49" s="25" t="s">
        <v>109</v>
      </c>
      <c r="K49" s="31" t="str">
        <f t="shared" si="2"/>
        <v>SITE-BAT-NIV-ZONE-FME-CPAD-XXX - Défaut Compresseur N°COMP - Centrale Production Air comprimé dentaire</v>
      </c>
      <c r="L49" s="26" t="s">
        <v>21</v>
      </c>
      <c r="M49" s="27">
        <v>1</v>
      </c>
      <c r="N49" s="26" t="s">
        <v>28</v>
      </c>
      <c r="O49" s="26"/>
      <c r="P49" s="26"/>
      <c r="Q49" s="37" t="s">
        <v>134</v>
      </c>
    </row>
    <row r="50" spans="1:17" s="28" customFormat="1" ht="15" customHeight="1" x14ac:dyDescent="0.25">
      <c r="A50" s="28" t="s">
        <v>128</v>
      </c>
      <c r="B50" s="22" t="s">
        <v>79</v>
      </c>
      <c r="C50" s="23" t="s">
        <v>55</v>
      </c>
      <c r="D50" s="24" t="s">
        <v>79</v>
      </c>
      <c r="E50" s="23" t="s">
        <v>55</v>
      </c>
      <c r="F50" s="24" t="s">
        <v>15</v>
      </c>
      <c r="G50" s="24"/>
      <c r="H50" s="24" t="s">
        <v>0</v>
      </c>
      <c r="I50" s="30" t="str">
        <f t="shared" si="9"/>
        <v>SITE-BAT-NIV-ZONE-FME-CPAD-XXX-CPAD-XXX-COM-TA</v>
      </c>
      <c r="J50" s="25" t="s">
        <v>85</v>
      </c>
      <c r="K50" s="31" t="str">
        <f t="shared" si="2"/>
        <v>SITE-BAT-NIV-ZONE-FME-CPAD-XXX - Défaut communication Centrale Production Air comprimé dentaire</v>
      </c>
      <c r="L50" s="26" t="s">
        <v>21</v>
      </c>
      <c r="M50" s="27">
        <v>1</v>
      </c>
      <c r="N50" s="26" t="s">
        <v>28</v>
      </c>
      <c r="O50" s="26"/>
      <c r="P50" s="26"/>
      <c r="Q50" s="37"/>
    </row>
    <row r="51" spans="1:17" s="28" customFormat="1" ht="15" customHeight="1" x14ac:dyDescent="0.25">
      <c r="A51" s="28" t="s">
        <v>128</v>
      </c>
      <c r="B51" s="22" t="s">
        <v>79</v>
      </c>
      <c r="C51" s="23" t="s">
        <v>55</v>
      </c>
      <c r="D51" s="24" t="s">
        <v>50</v>
      </c>
      <c r="E51" s="23" t="s">
        <v>55</v>
      </c>
      <c r="F51" s="24" t="s">
        <v>49</v>
      </c>
      <c r="G51" s="24"/>
      <c r="H51" s="24" t="s">
        <v>3</v>
      </c>
      <c r="I51" s="30" t="str">
        <f t="shared" si="9"/>
        <v>SITE-BAT-NIV-ZONE-FME-CPAD-XXX-PT-XXX-PRES-TM</v>
      </c>
      <c r="J51" s="25" t="s">
        <v>84</v>
      </c>
      <c r="K51" s="31" t="str">
        <f t="shared" si="2"/>
        <v>SITE-BAT-NIV-ZONE-FME-CPAD-XXX - Pression Réseau - Centrale Production Air comprimé dentaire</v>
      </c>
      <c r="L51" s="26"/>
      <c r="M51" s="27"/>
      <c r="N51" s="26"/>
      <c r="O51" s="26">
        <v>1</v>
      </c>
      <c r="P51" s="26" t="s">
        <v>48</v>
      </c>
      <c r="Q51" s="37"/>
    </row>
    <row r="52" spans="1:17" s="28" customFormat="1" ht="5.25" customHeight="1" x14ac:dyDescent="0.25">
      <c r="B52" s="44"/>
      <c r="C52" s="45"/>
      <c r="D52" s="46"/>
      <c r="E52" s="45"/>
      <c r="F52" s="46"/>
      <c r="G52" s="46"/>
      <c r="H52" s="46"/>
      <c r="I52" s="47"/>
      <c r="J52" s="47"/>
      <c r="K52" s="48"/>
      <c r="L52" s="49"/>
      <c r="M52" s="50"/>
      <c r="N52" s="49"/>
      <c r="O52" s="49"/>
      <c r="P52" s="49"/>
      <c r="Q52" s="51"/>
    </row>
    <row r="53" spans="1:17" s="28" customFormat="1" ht="15" customHeight="1" x14ac:dyDescent="0.25">
      <c r="A53" s="28" t="s">
        <v>128</v>
      </c>
      <c r="B53" s="22" t="s">
        <v>76</v>
      </c>
      <c r="C53" s="23" t="s">
        <v>55</v>
      </c>
      <c r="D53" s="24" t="s">
        <v>45</v>
      </c>
      <c r="E53" s="23" t="s">
        <v>55</v>
      </c>
      <c r="F53" s="24" t="s">
        <v>13</v>
      </c>
      <c r="G53" s="24"/>
      <c r="H53" s="24" t="s">
        <v>0</v>
      </c>
      <c r="I53" s="30" t="str">
        <f t="shared" si="9"/>
        <v>SITE-BAT-NIV-ZONE-FME-CPAI-XXX-COMP-XXX-SYN-TA</v>
      </c>
      <c r="J53" s="25" t="s">
        <v>110</v>
      </c>
      <c r="K53" s="31" t="str">
        <f t="shared" si="2"/>
        <v>SITE-BAT-NIV-ZONE-FME-CPAI-XXX - Défaut Compresseur N°COMP - Centrale Production d'Air Comprimé Isolateur</v>
      </c>
      <c r="L53" s="26" t="s">
        <v>21</v>
      </c>
      <c r="M53" s="27">
        <v>1</v>
      </c>
      <c r="N53" s="26" t="s">
        <v>28</v>
      </c>
      <c r="O53" s="26"/>
      <c r="P53" s="26"/>
      <c r="Q53" s="37"/>
    </row>
    <row r="54" spans="1:17" s="28" customFormat="1" ht="15" customHeight="1" x14ac:dyDescent="0.25">
      <c r="A54" s="28" t="s">
        <v>128</v>
      </c>
      <c r="B54" s="22" t="s">
        <v>76</v>
      </c>
      <c r="C54" s="23" t="s">
        <v>55</v>
      </c>
      <c r="D54" s="24" t="s">
        <v>77</v>
      </c>
      <c r="E54" s="23" t="s">
        <v>55</v>
      </c>
      <c r="F54" s="24" t="s">
        <v>13</v>
      </c>
      <c r="G54" s="24"/>
      <c r="H54" s="24" t="s">
        <v>0</v>
      </c>
      <c r="I54" s="30" t="str">
        <f t="shared" si="9"/>
        <v>SITE-BAT-NIV-ZONE-FME-CPAI-XXX-HYG-XXX-SYN-TA</v>
      </c>
      <c r="J54" s="25" t="s">
        <v>110</v>
      </c>
      <c r="K54" s="31" t="str">
        <f t="shared" si="2"/>
        <v>SITE-BAT-NIV-ZONE-FME-CPAI-XXX - Défaut Compresseur N°COMP - Centrale Production d'Air Comprimé Isolateur</v>
      </c>
      <c r="L54" s="26" t="s">
        <v>21</v>
      </c>
      <c r="M54" s="27">
        <v>1</v>
      </c>
      <c r="N54" s="26" t="s">
        <v>28</v>
      </c>
      <c r="O54" s="26"/>
      <c r="P54" s="26"/>
      <c r="Q54" s="37"/>
    </row>
    <row r="55" spans="1:17" s="28" customFormat="1" ht="5.25" customHeight="1" x14ac:dyDescent="0.25">
      <c r="B55" s="60"/>
      <c r="C55" s="61"/>
      <c r="D55" s="62"/>
      <c r="E55" s="61"/>
      <c r="F55" s="62"/>
      <c r="G55" s="62"/>
      <c r="H55" s="62"/>
      <c r="I55" s="63"/>
      <c r="J55" s="63"/>
      <c r="K55" s="64"/>
      <c r="L55" s="65"/>
      <c r="M55" s="66"/>
      <c r="N55" s="65"/>
      <c r="O55" s="65"/>
      <c r="P55" s="65"/>
      <c r="Q55" s="67"/>
    </row>
    <row r="56" spans="1:17" s="28" customFormat="1" ht="15" customHeight="1" x14ac:dyDescent="0.25">
      <c r="A56" s="28" t="s">
        <v>128</v>
      </c>
      <c r="B56" s="22" t="s">
        <v>66</v>
      </c>
      <c r="C56" s="23" t="s">
        <v>55</v>
      </c>
      <c r="D56" s="24" t="s">
        <v>45</v>
      </c>
      <c r="E56" s="23" t="s">
        <v>55</v>
      </c>
      <c r="F56" s="24" t="s">
        <v>13</v>
      </c>
      <c r="G56" s="24"/>
      <c r="H56" s="24" t="s">
        <v>0</v>
      </c>
      <c r="I56" s="30" t="str">
        <f t="shared" si="9"/>
        <v>SITE-BAT-NIV-ZONE-FME-CPAL-XXX-COMP-XXX-SYN-TA</v>
      </c>
      <c r="J56" s="25" t="s">
        <v>111</v>
      </c>
      <c r="K56" s="31" t="str">
        <f t="shared" si="2"/>
        <v>SITE-BAT-NIV-ZONE-FME-CPAL-XXX - Défaut Compresseur N°COMP - Centrale Production Air comprimé laboratoire</v>
      </c>
      <c r="L56" s="26" t="s">
        <v>21</v>
      </c>
      <c r="M56" s="27">
        <v>1</v>
      </c>
      <c r="N56" s="26" t="s">
        <v>28</v>
      </c>
      <c r="O56" s="26"/>
      <c r="P56" s="26"/>
      <c r="Q56" s="37" t="s">
        <v>134</v>
      </c>
    </row>
    <row r="57" spans="1:17" s="28" customFormat="1" ht="15" customHeight="1" x14ac:dyDescent="0.25">
      <c r="A57" s="28" t="s">
        <v>128</v>
      </c>
      <c r="B57" s="22" t="s">
        <v>66</v>
      </c>
      <c r="C57" s="23" t="s">
        <v>55</v>
      </c>
      <c r="D57" s="24" t="s">
        <v>66</v>
      </c>
      <c r="E57" s="23" t="s">
        <v>55</v>
      </c>
      <c r="F57" s="24" t="s">
        <v>15</v>
      </c>
      <c r="G57" s="24"/>
      <c r="H57" s="24" t="s">
        <v>0</v>
      </c>
      <c r="I57" s="30" t="str">
        <f t="shared" si="9"/>
        <v>SITE-BAT-NIV-ZONE-FME-CPAL-XXX-CPAL-XXX-COM-TA</v>
      </c>
      <c r="J57" s="25" t="s">
        <v>87</v>
      </c>
      <c r="K57" s="31" t="str">
        <f t="shared" si="2"/>
        <v>SITE-BAT-NIV-ZONE-FME-CPAL-XXX - Défaut communicationCentrale Production Air comprimé laboratoire</v>
      </c>
      <c r="L57" s="26" t="s">
        <v>21</v>
      </c>
      <c r="M57" s="27">
        <v>1</v>
      </c>
      <c r="N57" s="26" t="s">
        <v>28</v>
      </c>
      <c r="O57" s="26"/>
      <c r="P57" s="26"/>
      <c r="Q57" s="37"/>
    </row>
    <row r="58" spans="1:17" s="28" customFormat="1" ht="15" customHeight="1" x14ac:dyDescent="0.25">
      <c r="A58" s="28" t="s">
        <v>128</v>
      </c>
      <c r="B58" s="22" t="s">
        <v>66</v>
      </c>
      <c r="C58" s="23" t="s">
        <v>55</v>
      </c>
      <c r="D58" s="24" t="s">
        <v>50</v>
      </c>
      <c r="E58" s="23" t="s">
        <v>55</v>
      </c>
      <c r="F58" s="24" t="s">
        <v>49</v>
      </c>
      <c r="G58" s="24"/>
      <c r="H58" s="24" t="s">
        <v>3</v>
      </c>
      <c r="I58" s="30" t="str">
        <f t="shared" si="9"/>
        <v>SITE-BAT-NIV-ZONE-FME-CPAL-XXX-PT-XXX-PRES-TM</v>
      </c>
      <c r="J58" s="25" t="s">
        <v>86</v>
      </c>
      <c r="K58" s="31" t="str">
        <f t="shared" ref="K58:K85" si="10">CONCATENATE("SITE-BAT-NIV-ZONE-FME-",B58,"-",C58," - ",J58)</f>
        <v>SITE-BAT-NIV-ZONE-FME-CPAL-XXX - Préssion Réseau - Centrale Production Air comprimé laboratoire</v>
      </c>
      <c r="L58" s="26"/>
      <c r="M58" s="27"/>
      <c r="N58" s="26"/>
      <c r="O58" s="26">
        <v>1</v>
      </c>
      <c r="P58" s="26" t="s">
        <v>48</v>
      </c>
      <c r="Q58" s="37"/>
    </row>
    <row r="59" spans="1:17" s="28" customFormat="1" ht="5.25" customHeight="1" x14ac:dyDescent="0.25">
      <c r="B59" s="44"/>
      <c r="C59" s="45"/>
      <c r="D59" s="46"/>
      <c r="E59" s="45"/>
      <c r="F59" s="46"/>
      <c r="G59" s="46"/>
      <c r="H59" s="46"/>
      <c r="I59" s="47"/>
      <c r="J59" s="47"/>
      <c r="K59" s="48"/>
      <c r="L59" s="49"/>
      <c r="M59" s="50"/>
      <c r="N59" s="49"/>
      <c r="O59" s="49"/>
      <c r="P59" s="49"/>
      <c r="Q59" s="51"/>
    </row>
    <row r="60" spans="1:17" s="28" customFormat="1" ht="15" customHeight="1" x14ac:dyDescent="0.25">
      <c r="A60" s="28" t="s">
        <v>128</v>
      </c>
      <c r="B60" s="22" t="s">
        <v>75</v>
      </c>
      <c r="C60" s="23" t="s">
        <v>55</v>
      </c>
      <c r="D60" s="24" t="s">
        <v>45</v>
      </c>
      <c r="E60" s="23" t="s">
        <v>55</v>
      </c>
      <c r="F60" s="24" t="s">
        <v>13</v>
      </c>
      <c r="G60" s="24"/>
      <c r="H60" s="24" t="s">
        <v>0</v>
      </c>
      <c r="I60" s="30" t="str">
        <f t="shared" si="9"/>
        <v>SITE-BAT-NIV-ZONE-FME-CPAT-XXX-COMP-XXX-SYN-TA</v>
      </c>
      <c r="J60" s="25" t="s">
        <v>112</v>
      </c>
      <c r="K60" s="31" t="str">
        <f t="shared" si="10"/>
        <v>SITE-BAT-NIV-ZONE-FME-CPAT-XXX - Défaut Compresseur N°COMP - Centrale Production d'Air Comprimé Technique</v>
      </c>
      <c r="L60" s="26" t="s">
        <v>21</v>
      </c>
      <c r="M60" s="27">
        <v>1</v>
      </c>
      <c r="N60" s="26" t="s">
        <v>28</v>
      </c>
      <c r="O60" s="26"/>
      <c r="P60" s="26"/>
      <c r="Q60" s="37" t="s">
        <v>134</v>
      </c>
    </row>
    <row r="61" spans="1:17" s="28" customFormat="1" ht="5.25" customHeight="1" x14ac:dyDescent="0.25">
      <c r="B61" s="44"/>
      <c r="C61" s="45"/>
      <c r="D61" s="46"/>
      <c r="E61" s="45"/>
      <c r="F61" s="46"/>
      <c r="G61" s="46"/>
      <c r="H61" s="46"/>
      <c r="I61" s="47"/>
      <c r="J61" s="47"/>
      <c r="K61" s="48"/>
      <c r="L61" s="49"/>
      <c r="M61" s="50"/>
      <c r="N61" s="49"/>
      <c r="O61" s="49"/>
      <c r="P61" s="49"/>
      <c r="Q61" s="51"/>
    </row>
    <row r="62" spans="1:17" s="28" customFormat="1" ht="15" customHeight="1" x14ac:dyDescent="0.25">
      <c r="A62" s="28" t="s">
        <v>128</v>
      </c>
      <c r="B62" s="22" t="s">
        <v>78</v>
      </c>
      <c r="C62" s="23" t="s">
        <v>55</v>
      </c>
      <c r="D62" s="24" t="s">
        <v>78</v>
      </c>
      <c r="E62" s="23" t="s">
        <v>55</v>
      </c>
      <c r="F62" s="24" t="s">
        <v>15</v>
      </c>
      <c r="G62" s="24"/>
      <c r="H62" s="24" t="s">
        <v>0</v>
      </c>
      <c r="I62" s="30" t="str">
        <f t="shared" si="9"/>
        <v>SITE-BAT-NIV-ZONE-FME-CPVD-XXX-CPVD-XXX-COM-TA</v>
      </c>
      <c r="J62" s="25" t="s">
        <v>88</v>
      </c>
      <c r="K62" s="31" t="str">
        <f t="shared" si="10"/>
        <v>SITE-BAT-NIV-ZONE-FME-CPVD-XXX - Défaut communication Centrale Production Vide dentaire</v>
      </c>
      <c r="L62" s="26" t="s">
        <v>21</v>
      </c>
      <c r="M62" s="27">
        <v>1</v>
      </c>
      <c r="N62" s="26" t="s">
        <v>28</v>
      </c>
      <c r="O62" s="26"/>
      <c r="P62" s="26"/>
      <c r="Q62" s="37"/>
    </row>
    <row r="63" spans="1:17" s="28" customFormat="1" ht="15" customHeight="1" x14ac:dyDescent="0.25">
      <c r="A63" s="28" t="s">
        <v>128</v>
      </c>
      <c r="B63" s="22" t="s">
        <v>78</v>
      </c>
      <c r="C63" s="23" t="s">
        <v>55</v>
      </c>
      <c r="D63" s="24" t="s">
        <v>78</v>
      </c>
      <c r="E63" s="23" t="s">
        <v>55</v>
      </c>
      <c r="F63" s="24" t="s">
        <v>13</v>
      </c>
      <c r="G63" s="24"/>
      <c r="H63" s="24" t="s">
        <v>0</v>
      </c>
      <c r="I63" s="30" t="str">
        <f t="shared" si="9"/>
        <v>SITE-BAT-NIV-ZONE-FME-CPVD-XXX-CPVD-XXX-SYN-TA</v>
      </c>
      <c r="J63" s="25" t="s">
        <v>89</v>
      </c>
      <c r="K63" s="31" t="str">
        <f t="shared" si="10"/>
        <v>SITE-BAT-NIV-ZONE-FME-CPVD-XXX - Défaut Synthèse - Centrale Production Vide dentaire</v>
      </c>
      <c r="L63" s="26" t="s">
        <v>21</v>
      </c>
      <c r="M63" s="27">
        <v>1</v>
      </c>
      <c r="N63" s="26" t="s">
        <v>28</v>
      </c>
      <c r="O63" s="26"/>
      <c r="P63" s="26"/>
      <c r="Q63" s="37"/>
    </row>
    <row r="64" spans="1:17" s="28" customFormat="1" ht="5.25" customHeight="1" x14ac:dyDescent="0.25">
      <c r="B64" s="44"/>
      <c r="C64" s="45"/>
      <c r="D64" s="46"/>
      <c r="E64" s="45"/>
      <c r="F64" s="46"/>
      <c r="G64" s="46"/>
      <c r="H64" s="46"/>
      <c r="I64" s="47"/>
      <c r="J64" s="47"/>
      <c r="K64" s="48"/>
      <c r="L64" s="49"/>
      <c r="M64" s="50"/>
      <c r="N64" s="49"/>
      <c r="O64" s="49"/>
      <c r="P64" s="49"/>
      <c r="Q64" s="51"/>
    </row>
    <row r="65" spans="1:17" s="28" customFormat="1" ht="15" customHeight="1" x14ac:dyDescent="0.25">
      <c r="A65" s="28" t="s">
        <v>127</v>
      </c>
      <c r="B65" s="22" t="s">
        <v>47</v>
      </c>
      <c r="C65" s="23" t="s">
        <v>55</v>
      </c>
      <c r="D65" s="24" t="s">
        <v>47</v>
      </c>
      <c r="E65" s="23" t="s">
        <v>55</v>
      </c>
      <c r="F65" s="24" t="s">
        <v>15</v>
      </c>
      <c r="G65" s="24"/>
      <c r="H65" s="24" t="s">
        <v>0</v>
      </c>
      <c r="I65" s="30" t="str">
        <f t="shared" si="9"/>
        <v>SITE-BAT-NIV-ZONE-FME-CPVL-XXX-CPVL-XXX-COM-TA</v>
      </c>
      <c r="J65" s="25" t="s">
        <v>91</v>
      </c>
      <c r="K65" s="31" t="str">
        <f t="shared" si="10"/>
        <v>SITE-BAT-NIV-ZONE-FME-CPVL-XXX - Défaut communication Centrale Production Vide Laboratoire</v>
      </c>
      <c r="L65" s="26" t="s">
        <v>21</v>
      </c>
      <c r="M65" s="27">
        <v>1</v>
      </c>
      <c r="N65" s="26" t="s">
        <v>28</v>
      </c>
      <c r="O65" s="26"/>
      <c r="P65" s="26"/>
      <c r="Q65" s="37"/>
    </row>
    <row r="66" spans="1:17" s="28" customFormat="1" ht="15" customHeight="1" x14ac:dyDescent="0.25">
      <c r="A66" s="28" t="s">
        <v>128</v>
      </c>
      <c r="B66" s="22" t="s">
        <v>47</v>
      </c>
      <c r="C66" s="23" t="s">
        <v>55</v>
      </c>
      <c r="D66" s="24" t="s">
        <v>51</v>
      </c>
      <c r="E66" s="23" t="s">
        <v>55</v>
      </c>
      <c r="F66" s="24" t="s">
        <v>13</v>
      </c>
      <c r="G66" s="24"/>
      <c r="H66" s="24" t="s">
        <v>0</v>
      </c>
      <c r="I66" s="30" t="str">
        <f t="shared" si="9"/>
        <v>SITE-BAT-NIV-ZONE-FME-CPVL-XXX-PMP-XXX-SYN-TA</v>
      </c>
      <c r="J66" s="25" t="s">
        <v>113</v>
      </c>
      <c r="K66" s="31" t="str">
        <f t="shared" si="10"/>
        <v>SITE-BAT-NIV-ZONE-FME-CPVL-XXX - Défaut Pompe N° POMPE - Centrale Production Vide Laboratoire</v>
      </c>
      <c r="L66" s="26" t="s">
        <v>21</v>
      </c>
      <c r="M66" s="27">
        <v>1</v>
      </c>
      <c r="N66" s="26" t="s">
        <v>28</v>
      </c>
      <c r="O66" s="26"/>
      <c r="P66" s="26"/>
      <c r="Q66" s="37" t="s">
        <v>134</v>
      </c>
    </row>
    <row r="67" spans="1:17" s="28" customFormat="1" ht="15" customHeight="1" x14ac:dyDescent="0.25">
      <c r="A67" s="28" t="s">
        <v>127</v>
      </c>
      <c r="B67" s="22" t="s">
        <v>47</v>
      </c>
      <c r="C67" s="23" t="s">
        <v>55</v>
      </c>
      <c r="D67" s="24" t="s">
        <v>50</v>
      </c>
      <c r="E67" s="23" t="s">
        <v>55</v>
      </c>
      <c r="F67" s="24" t="s">
        <v>49</v>
      </c>
      <c r="G67" s="24"/>
      <c r="H67" s="24" t="s">
        <v>3</v>
      </c>
      <c r="I67" s="30" t="str">
        <f t="shared" si="9"/>
        <v>SITE-BAT-NIV-ZONE-FME-CPVL-XXX-PT-XXX-PRES-TM</v>
      </c>
      <c r="J67" s="25" t="s">
        <v>90</v>
      </c>
      <c r="K67" s="31" t="str">
        <f t="shared" si="10"/>
        <v>SITE-BAT-NIV-ZONE-FME-CPVL-XXX - Préssion Réseau - Centrale Production Vide Laboratoire</v>
      </c>
      <c r="L67" s="26"/>
      <c r="M67" s="27"/>
      <c r="N67" s="26"/>
      <c r="O67" s="26">
        <v>1</v>
      </c>
      <c r="P67" s="26" t="s">
        <v>48</v>
      </c>
      <c r="Q67" s="37"/>
    </row>
    <row r="68" spans="1:17" s="28" customFormat="1" ht="5.25" customHeight="1" x14ac:dyDescent="0.25">
      <c r="B68" s="44"/>
      <c r="C68" s="45"/>
      <c r="D68" s="46"/>
      <c r="E68" s="45"/>
      <c r="F68" s="46"/>
      <c r="G68" s="46"/>
      <c r="H68" s="46"/>
      <c r="I68" s="47"/>
      <c r="J68" s="47"/>
      <c r="K68" s="48"/>
      <c r="L68" s="49"/>
      <c r="M68" s="50"/>
      <c r="N68" s="49"/>
      <c r="O68" s="49"/>
      <c r="P68" s="49"/>
      <c r="Q68" s="51"/>
    </row>
    <row r="69" spans="1:17" s="28" customFormat="1" ht="15" customHeight="1" x14ac:dyDescent="0.2">
      <c r="A69" s="39" t="s">
        <v>135</v>
      </c>
      <c r="B69" s="40" t="str">
        <f>B70</f>
        <v>CPVME</v>
      </c>
      <c r="C69" s="41" t="str">
        <f>C70</f>
        <v>XXX</v>
      </c>
      <c r="D69" s="40"/>
      <c r="E69" s="40"/>
      <c r="F69" s="40"/>
      <c r="G69" s="40"/>
      <c r="H69" s="40" t="s">
        <v>131</v>
      </c>
      <c r="I69" s="42" t="str">
        <f>CONCATENATE("SITE-BAT-NIV-ZONE-FME-",B69,"-",C69,"-",H69)</f>
        <v>SITE-BAT-NIV-ZONE-FME-CPVME-XXX-Synthese</v>
      </c>
      <c r="J69" s="43" t="s">
        <v>132</v>
      </c>
      <c r="K69" s="42" t="str">
        <f t="shared" ref="K69" si="11">CONCATENATE("SITE-BAT-NIV-ZONE-AEL-",B69," - ",C69," - ",J69)</f>
        <v>SITE-BAT-NIV-ZONE-AEL-CPVME - XXX - Objet Synthèse GTB</v>
      </c>
      <c r="L69" s="40"/>
      <c r="M69" s="40"/>
      <c r="N69" s="40"/>
      <c r="O69" s="40"/>
      <c r="P69" s="40" t="s">
        <v>133</v>
      </c>
      <c r="Q69" s="40" t="s">
        <v>134</v>
      </c>
    </row>
    <row r="70" spans="1:17" s="28" customFormat="1" ht="15" customHeight="1" x14ac:dyDescent="0.25">
      <c r="A70" s="28" t="s">
        <v>127</v>
      </c>
      <c r="B70" s="22" t="s">
        <v>52</v>
      </c>
      <c r="C70" s="23" t="s">
        <v>55</v>
      </c>
      <c r="D70" s="24" t="s">
        <v>52</v>
      </c>
      <c r="E70" s="23" t="s">
        <v>55</v>
      </c>
      <c r="F70" s="24" t="s">
        <v>15</v>
      </c>
      <c r="G70" s="24"/>
      <c r="H70" s="24" t="s">
        <v>0</v>
      </c>
      <c r="I70" s="30" t="str">
        <f t="shared" si="9"/>
        <v>SITE-BAT-NIV-ZONE-FME-CPVME-XXX-CPVME-XXX-COM-TA</v>
      </c>
      <c r="J70" s="25" t="s">
        <v>92</v>
      </c>
      <c r="K70" s="31" t="str">
        <f t="shared" si="10"/>
        <v>SITE-BAT-NIV-ZONE-FME-CPVME-XXX - Défaut communication Centrale Production Vide médical</v>
      </c>
      <c r="L70" s="26" t="s">
        <v>21</v>
      </c>
      <c r="M70" s="27">
        <v>1</v>
      </c>
      <c r="N70" s="26" t="s">
        <v>28</v>
      </c>
      <c r="O70" s="26"/>
      <c r="P70" s="26"/>
      <c r="Q70" s="37"/>
    </row>
    <row r="71" spans="1:17" s="28" customFormat="1" ht="15" customHeight="1" x14ac:dyDescent="0.25">
      <c r="A71" s="28" t="s">
        <v>127</v>
      </c>
      <c r="B71" s="22" t="s">
        <v>52</v>
      </c>
      <c r="C71" s="23" t="s">
        <v>55</v>
      </c>
      <c r="D71" s="24" t="s">
        <v>51</v>
      </c>
      <c r="E71" s="24" t="s">
        <v>33</v>
      </c>
      <c r="F71" s="24" t="s">
        <v>13</v>
      </c>
      <c r="G71" s="24"/>
      <c r="H71" s="24" t="s">
        <v>0</v>
      </c>
      <c r="I71" s="30" t="str">
        <f t="shared" si="9"/>
        <v>SITE-BAT-NIV-ZONE-FME-CPVME-XXX-PMP-001-SYN-TA</v>
      </c>
      <c r="J71" s="25" t="s">
        <v>94</v>
      </c>
      <c r="K71" s="31" t="str">
        <f t="shared" si="10"/>
        <v>SITE-BAT-NIV-ZONE-FME-CPVME-XXX - Defaut Pompe 1 - Centrale Production Vide médical</v>
      </c>
      <c r="L71" s="26" t="s">
        <v>21</v>
      </c>
      <c r="M71" s="27">
        <v>1</v>
      </c>
      <c r="N71" s="26" t="s">
        <v>28</v>
      </c>
      <c r="O71" s="26"/>
      <c r="P71" s="26"/>
      <c r="Q71" s="37"/>
    </row>
    <row r="72" spans="1:17" s="28" customFormat="1" ht="15" customHeight="1" x14ac:dyDescent="0.25">
      <c r="A72" s="28" t="s">
        <v>127</v>
      </c>
      <c r="B72" s="22" t="s">
        <v>52</v>
      </c>
      <c r="C72" s="23" t="s">
        <v>55</v>
      </c>
      <c r="D72" s="24" t="s">
        <v>51</v>
      </c>
      <c r="E72" s="24" t="s">
        <v>36</v>
      </c>
      <c r="F72" s="24" t="s">
        <v>13</v>
      </c>
      <c r="G72" s="24"/>
      <c r="H72" s="24" t="s">
        <v>0</v>
      </c>
      <c r="I72" s="30" t="str">
        <f t="shared" si="9"/>
        <v>SITE-BAT-NIV-ZONE-FME-CPVME-XXX-PMP-002-SYN-TA</v>
      </c>
      <c r="J72" s="25" t="s">
        <v>95</v>
      </c>
      <c r="K72" s="31" t="str">
        <f t="shared" si="10"/>
        <v>SITE-BAT-NIV-ZONE-FME-CPVME-XXX - Defaut Pompe 2 - Centrale Production Vide médical</v>
      </c>
      <c r="L72" s="26" t="s">
        <v>21</v>
      </c>
      <c r="M72" s="27">
        <v>1</v>
      </c>
      <c r="N72" s="26" t="s">
        <v>28</v>
      </c>
      <c r="O72" s="26"/>
      <c r="P72" s="26"/>
      <c r="Q72" s="37"/>
    </row>
    <row r="73" spans="1:17" s="28" customFormat="1" ht="15" customHeight="1" x14ac:dyDescent="0.25">
      <c r="A73" s="28" t="s">
        <v>127</v>
      </c>
      <c r="B73" s="22" t="s">
        <v>52</v>
      </c>
      <c r="C73" s="23" t="s">
        <v>55</v>
      </c>
      <c r="D73" s="24" t="s">
        <v>51</v>
      </c>
      <c r="E73" s="24" t="s">
        <v>40</v>
      </c>
      <c r="F73" s="24" t="s">
        <v>13</v>
      </c>
      <c r="G73" s="24"/>
      <c r="H73" s="24" t="s">
        <v>0</v>
      </c>
      <c r="I73" s="30" t="str">
        <f t="shared" si="9"/>
        <v>SITE-BAT-NIV-ZONE-FME-CPVME-XXX-PMP-003-SYN-TA</v>
      </c>
      <c r="J73" s="25" t="s">
        <v>96</v>
      </c>
      <c r="K73" s="31" t="str">
        <f t="shared" si="10"/>
        <v>SITE-BAT-NIV-ZONE-FME-CPVME-XXX - Defaut Pompe 3 - Centrale Production Vide médical</v>
      </c>
      <c r="L73" s="26" t="s">
        <v>21</v>
      </c>
      <c r="M73" s="27">
        <v>1</v>
      </c>
      <c r="N73" s="26" t="s">
        <v>28</v>
      </c>
      <c r="O73" s="26"/>
      <c r="P73" s="26"/>
      <c r="Q73" s="37"/>
    </row>
    <row r="74" spans="1:17" s="28" customFormat="1" ht="15" customHeight="1" x14ac:dyDescent="0.25">
      <c r="A74" s="28" t="s">
        <v>128</v>
      </c>
      <c r="B74" s="22" t="s">
        <v>52</v>
      </c>
      <c r="C74" s="23" t="s">
        <v>55</v>
      </c>
      <c r="D74" s="24" t="s">
        <v>51</v>
      </c>
      <c r="E74" s="24" t="s">
        <v>68</v>
      </c>
      <c r="F74" s="24" t="s">
        <v>13</v>
      </c>
      <c r="G74" s="24"/>
      <c r="H74" s="24" t="s">
        <v>0</v>
      </c>
      <c r="I74" s="30" t="str">
        <f t="shared" si="9"/>
        <v>SITE-BAT-NIV-ZONE-FME-CPVME-XXX-PMP-004-SYN-TA</v>
      </c>
      <c r="J74" s="25" t="s">
        <v>97</v>
      </c>
      <c r="K74" s="31" t="str">
        <f t="shared" si="10"/>
        <v>SITE-BAT-NIV-ZONE-FME-CPVME-XXX - Defaut Pompe 4 - Centrale Production Vide médical</v>
      </c>
      <c r="L74" s="26" t="s">
        <v>21</v>
      </c>
      <c r="M74" s="27">
        <v>1</v>
      </c>
      <c r="N74" s="26" t="s">
        <v>28</v>
      </c>
      <c r="O74" s="26"/>
      <c r="P74" s="26"/>
      <c r="Q74" s="37"/>
    </row>
    <row r="75" spans="1:17" s="28" customFormat="1" ht="15" customHeight="1" x14ac:dyDescent="0.25">
      <c r="A75" s="28" t="s">
        <v>128</v>
      </c>
      <c r="B75" s="22" t="s">
        <v>52</v>
      </c>
      <c r="C75" s="23" t="s">
        <v>55</v>
      </c>
      <c r="D75" s="24" t="s">
        <v>51</v>
      </c>
      <c r="E75" s="24" t="s">
        <v>69</v>
      </c>
      <c r="F75" s="24" t="s">
        <v>13</v>
      </c>
      <c r="G75" s="24"/>
      <c r="H75" s="24" t="s">
        <v>0</v>
      </c>
      <c r="I75" s="30" t="str">
        <f t="shared" si="9"/>
        <v>SITE-BAT-NIV-ZONE-FME-CPVME-XXX-PMP-005-SYN-TA</v>
      </c>
      <c r="J75" s="25" t="s">
        <v>98</v>
      </c>
      <c r="K75" s="31" t="str">
        <f t="shared" si="10"/>
        <v>SITE-BAT-NIV-ZONE-FME-CPVME-XXX - Defaut Pompe 5 - Centrale Production Vide médical</v>
      </c>
      <c r="L75" s="26" t="s">
        <v>21</v>
      </c>
      <c r="M75" s="27">
        <v>1</v>
      </c>
      <c r="N75" s="26" t="s">
        <v>28</v>
      </c>
      <c r="O75" s="26"/>
      <c r="P75" s="26"/>
      <c r="Q75" s="37"/>
    </row>
    <row r="76" spans="1:17" s="28" customFormat="1" ht="15" customHeight="1" x14ac:dyDescent="0.25">
      <c r="A76" s="28" t="s">
        <v>127</v>
      </c>
      <c r="B76" s="22" t="s">
        <v>52</v>
      </c>
      <c r="C76" s="23" t="s">
        <v>55</v>
      </c>
      <c r="D76" s="24" t="s">
        <v>50</v>
      </c>
      <c r="E76" s="24" t="s">
        <v>33</v>
      </c>
      <c r="F76" s="24" t="s">
        <v>49</v>
      </c>
      <c r="G76" s="24"/>
      <c r="H76" s="24" t="s">
        <v>3</v>
      </c>
      <c r="I76" s="30" t="str">
        <f t="shared" si="9"/>
        <v>SITE-BAT-NIV-ZONE-FME-CPVME-XXX-PT-001-PRES-TM</v>
      </c>
      <c r="J76" s="25" t="s">
        <v>93</v>
      </c>
      <c r="K76" s="31" t="str">
        <f t="shared" si="10"/>
        <v>SITE-BAT-NIV-ZONE-FME-CPVME-XXX - Pression Réseau - Centrale Production Vide médical</v>
      </c>
      <c r="L76" s="26"/>
      <c r="M76" s="27"/>
      <c r="N76" s="26"/>
      <c r="O76" s="26">
        <v>1</v>
      </c>
      <c r="P76" s="26" t="s">
        <v>48</v>
      </c>
      <c r="Q76" s="37"/>
    </row>
    <row r="77" spans="1:17" s="28" customFormat="1" ht="5.25" customHeight="1" x14ac:dyDescent="0.25">
      <c r="B77" s="44"/>
      <c r="C77" s="45"/>
      <c r="D77" s="46"/>
      <c r="E77" s="46"/>
      <c r="F77" s="46"/>
      <c r="G77" s="46"/>
      <c r="H77" s="46"/>
      <c r="I77" s="47"/>
      <c r="J77" s="47"/>
      <c r="K77" s="48"/>
      <c r="L77" s="49"/>
      <c r="M77" s="50"/>
      <c r="N77" s="49"/>
      <c r="O77" s="49"/>
      <c r="P77" s="49"/>
      <c r="Q77" s="51"/>
    </row>
    <row r="78" spans="1:17" s="28" customFormat="1" ht="15" customHeight="1" x14ac:dyDescent="0.2">
      <c r="A78" s="39" t="s">
        <v>135</v>
      </c>
      <c r="B78" s="40" t="str">
        <f>B79</f>
        <v>CPVMO</v>
      </c>
      <c r="C78" s="41" t="str">
        <f>C79</f>
        <v>XXX</v>
      </c>
      <c r="D78" s="40"/>
      <c r="E78" s="40"/>
      <c r="F78" s="40"/>
      <c r="G78" s="40"/>
      <c r="H78" s="40" t="s">
        <v>131</v>
      </c>
      <c r="I78" s="42" t="str">
        <f>CONCATENATE("SITE-BAT-NIV-ZONE-FME-",B78,"-",C78,"-",H78)</f>
        <v>SITE-BAT-NIV-ZONE-FME-CPVMO-XXX-Synthese</v>
      </c>
      <c r="J78" s="43" t="s">
        <v>132</v>
      </c>
      <c r="K78" s="42" t="str">
        <f t="shared" ref="K78" si="12">CONCATENATE("SITE-BAT-NIV-ZONE-AEL-",B78," - ",C78," - ",J78)</f>
        <v>SITE-BAT-NIV-ZONE-AEL-CPVMO - XXX - Objet Synthèse GTB</v>
      </c>
      <c r="L78" s="40"/>
      <c r="M78" s="40"/>
      <c r="N78" s="40"/>
      <c r="O78" s="40"/>
      <c r="P78" s="40" t="s">
        <v>133</v>
      </c>
      <c r="Q78" s="40" t="s">
        <v>134</v>
      </c>
    </row>
    <row r="79" spans="1:17" s="28" customFormat="1" ht="15" customHeight="1" x14ac:dyDescent="0.25">
      <c r="A79" s="28" t="s">
        <v>128</v>
      </c>
      <c r="B79" s="22" t="s">
        <v>74</v>
      </c>
      <c r="C79" s="23" t="s">
        <v>55</v>
      </c>
      <c r="D79" s="24" t="s">
        <v>74</v>
      </c>
      <c r="E79" s="23" t="s">
        <v>55</v>
      </c>
      <c r="F79" s="24" t="s">
        <v>15</v>
      </c>
      <c r="G79" s="24"/>
      <c r="H79" s="24" t="s">
        <v>0</v>
      </c>
      <c r="I79" s="30" t="str">
        <f t="shared" si="9"/>
        <v>SITE-BAT-NIV-ZONE-FME-CPVMO-XXX-CPVMO-XXX-COM-TA</v>
      </c>
      <c r="J79" s="25" t="s">
        <v>100</v>
      </c>
      <c r="K79" s="31" t="str">
        <f t="shared" si="10"/>
        <v>SITE-BAT-NIV-ZONE-FME-CPVMO-XXX - Défaut communication Centrale Production Vide morgue</v>
      </c>
      <c r="L79" s="26" t="s">
        <v>21</v>
      </c>
      <c r="M79" s="27">
        <v>1</v>
      </c>
      <c r="N79" s="26" t="s">
        <v>28</v>
      </c>
      <c r="O79" s="26"/>
      <c r="P79" s="26"/>
      <c r="Q79" s="37"/>
    </row>
    <row r="80" spans="1:17" s="28" customFormat="1" ht="15" customHeight="1" x14ac:dyDescent="0.25">
      <c r="A80" s="28" t="s">
        <v>128</v>
      </c>
      <c r="B80" s="22" t="s">
        <v>74</v>
      </c>
      <c r="C80" s="23" t="s">
        <v>55</v>
      </c>
      <c r="D80" s="24" t="s">
        <v>51</v>
      </c>
      <c r="E80" s="24" t="s">
        <v>33</v>
      </c>
      <c r="F80" s="24" t="s">
        <v>13</v>
      </c>
      <c r="G80" s="24"/>
      <c r="H80" s="24" t="s">
        <v>0</v>
      </c>
      <c r="I80" s="30" t="str">
        <f t="shared" si="9"/>
        <v>SITE-BAT-NIV-ZONE-FME-CPVMO-XXX-PMP-001-SYN-TA</v>
      </c>
      <c r="J80" s="25" t="s">
        <v>101</v>
      </c>
      <c r="K80" s="31" t="str">
        <f t="shared" si="10"/>
        <v>SITE-BAT-NIV-ZONE-FME-CPVMO-XXX - Defaut Pompe 1 - Centrale Production Vide morgue</v>
      </c>
      <c r="L80" s="26" t="s">
        <v>21</v>
      </c>
      <c r="M80" s="27">
        <v>1</v>
      </c>
      <c r="N80" s="26" t="s">
        <v>28</v>
      </c>
      <c r="O80" s="26"/>
      <c r="P80" s="26"/>
      <c r="Q80" s="37"/>
    </row>
    <row r="81" spans="1:21" s="28" customFormat="1" ht="15" customHeight="1" x14ac:dyDescent="0.25">
      <c r="A81" s="28" t="s">
        <v>128</v>
      </c>
      <c r="B81" s="22" t="s">
        <v>74</v>
      </c>
      <c r="C81" s="23" t="s">
        <v>55</v>
      </c>
      <c r="D81" s="24" t="s">
        <v>51</v>
      </c>
      <c r="E81" s="24" t="s">
        <v>36</v>
      </c>
      <c r="F81" s="24" t="s">
        <v>13</v>
      </c>
      <c r="G81" s="24"/>
      <c r="H81" s="24" t="s">
        <v>0</v>
      </c>
      <c r="I81" s="30" t="str">
        <f t="shared" si="9"/>
        <v>SITE-BAT-NIV-ZONE-FME-CPVMO-XXX-PMP-002-SYN-TA</v>
      </c>
      <c r="J81" s="25" t="s">
        <v>102</v>
      </c>
      <c r="K81" s="31" t="str">
        <f t="shared" si="10"/>
        <v>SITE-BAT-NIV-ZONE-FME-CPVMO-XXX - Defaut Pompe 2 - Centrale Production Vide morgue</v>
      </c>
      <c r="L81" s="26" t="s">
        <v>21</v>
      </c>
      <c r="M81" s="27">
        <v>1</v>
      </c>
      <c r="N81" s="26" t="s">
        <v>28</v>
      </c>
      <c r="O81" s="26"/>
      <c r="P81" s="26"/>
      <c r="Q81" s="37"/>
    </row>
    <row r="82" spans="1:21" s="28" customFormat="1" ht="15" customHeight="1" x14ac:dyDescent="0.25">
      <c r="A82" s="28" t="s">
        <v>128</v>
      </c>
      <c r="B82" s="22" t="s">
        <v>74</v>
      </c>
      <c r="C82" s="23" t="s">
        <v>55</v>
      </c>
      <c r="D82" s="24" t="s">
        <v>50</v>
      </c>
      <c r="E82" s="24" t="s">
        <v>33</v>
      </c>
      <c r="F82" s="24" t="s">
        <v>49</v>
      </c>
      <c r="G82" s="24"/>
      <c r="H82" s="24" t="s">
        <v>3</v>
      </c>
      <c r="I82" s="30" t="str">
        <f t="shared" si="9"/>
        <v>SITE-BAT-NIV-ZONE-FME-CPVMO-XXX-PT-001-PRES-TM</v>
      </c>
      <c r="J82" s="25" t="s">
        <v>99</v>
      </c>
      <c r="K82" s="31" t="str">
        <f t="shared" si="10"/>
        <v>SITE-BAT-NIV-ZONE-FME-CPVMO-XXX - Pression Réseau - Centrale Production Vide morgue</v>
      </c>
      <c r="L82" s="26"/>
      <c r="M82" s="27"/>
      <c r="N82" s="26"/>
      <c r="O82" s="26">
        <v>1</v>
      </c>
      <c r="P82" s="26" t="s">
        <v>48</v>
      </c>
      <c r="Q82" s="37"/>
    </row>
    <row r="83" spans="1:21" s="28" customFormat="1" ht="5.25" customHeight="1" x14ac:dyDescent="0.25">
      <c r="B83" s="44"/>
      <c r="C83" s="45"/>
      <c r="D83" s="46"/>
      <c r="E83" s="46"/>
      <c r="F83" s="46"/>
      <c r="G83" s="46"/>
      <c r="H83" s="46"/>
      <c r="I83" s="47"/>
      <c r="J83" s="47"/>
      <c r="K83" s="48"/>
      <c r="L83" s="49"/>
      <c r="M83" s="50"/>
      <c r="N83" s="49"/>
      <c r="O83" s="49"/>
      <c r="P83" s="49"/>
      <c r="Q83" s="51"/>
    </row>
    <row r="84" spans="1:21" ht="15" customHeight="1" x14ac:dyDescent="0.25">
      <c r="A84" s="28" t="s">
        <v>127</v>
      </c>
      <c r="B84" s="22" t="s">
        <v>39</v>
      </c>
      <c r="C84" s="23" t="s">
        <v>55</v>
      </c>
      <c r="D84" s="24" t="s">
        <v>39</v>
      </c>
      <c r="E84" s="23" t="s">
        <v>55</v>
      </c>
      <c r="F84" s="24" t="s">
        <v>15</v>
      </c>
      <c r="G84" s="24"/>
      <c r="H84" s="24" t="s">
        <v>0</v>
      </c>
      <c r="I84" s="30" t="str">
        <f t="shared" si="9"/>
        <v>SITE-BAT-NIV-ZONE-FME-CSGM-XXX-CSGM-XXX-COM-TA</v>
      </c>
      <c r="J84" s="25" t="s">
        <v>38</v>
      </c>
      <c r="K84" s="31" t="str">
        <f t="shared" si="10"/>
        <v xml:space="preserve">SITE-BAT-NIV-ZONE-FME-CSGM-XXX - Défaut communication Centrale de Surveillance Gaz Médicaux </v>
      </c>
      <c r="L84" s="26" t="s">
        <v>21</v>
      </c>
      <c r="M84" s="27">
        <v>1</v>
      </c>
      <c r="N84" s="26" t="s">
        <v>28</v>
      </c>
      <c r="O84" s="26"/>
      <c r="P84" s="26"/>
      <c r="Q84" s="37"/>
      <c r="R84" s="28"/>
      <c r="S84" s="28"/>
      <c r="T84" s="28"/>
      <c r="U84" s="28"/>
    </row>
    <row r="85" spans="1:21" ht="15" customHeight="1" x14ac:dyDescent="0.25">
      <c r="A85" s="28" t="s">
        <v>127</v>
      </c>
      <c r="B85" s="22" t="s">
        <v>39</v>
      </c>
      <c r="C85" s="23" t="s">
        <v>55</v>
      </c>
      <c r="D85" s="24" t="s">
        <v>39</v>
      </c>
      <c r="E85" s="23" t="s">
        <v>55</v>
      </c>
      <c r="F85" s="24" t="s">
        <v>13</v>
      </c>
      <c r="G85" s="24"/>
      <c r="H85" s="24" t="s">
        <v>0</v>
      </c>
      <c r="I85" s="30" t="str">
        <f t="shared" si="9"/>
        <v>SITE-BAT-NIV-ZONE-FME-CSGM-XXX-CSGM-XXX-SYN-TA</v>
      </c>
      <c r="J85" s="25" t="s">
        <v>103</v>
      </c>
      <c r="K85" s="31" t="str">
        <f t="shared" si="10"/>
        <v>SITE-BAT-NIV-ZONE-FME-CSGM-XXX - Synthèse défauts - Centrale de Surveillance Gaz Médicaux</v>
      </c>
      <c r="L85" s="26" t="s">
        <v>21</v>
      </c>
      <c r="M85" s="27">
        <v>1</v>
      </c>
      <c r="N85" s="26" t="s">
        <v>28</v>
      </c>
      <c r="O85" s="26"/>
      <c r="P85" s="26"/>
      <c r="Q85" s="37" t="s">
        <v>134</v>
      </c>
      <c r="R85" s="28"/>
      <c r="S85" s="28"/>
      <c r="T85" s="28"/>
      <c r="U85" s="28"/>
    </row>
  </sheetData>
  <autoFilter ref="B6:Q85"/>
  <mergeCells count="17">
    <mergeCell ref="Q3:Q4"/>
    <mergeCell ref="N3:N5"/>
    <mergeCell ref="O3:O5"/>
    <mergeCell ref="P3:P5"/>
    <mergeCell ref="B3:B5"/>
    <mergeCell ref="C4:C5"/>
    <mergeCell ref="D3:H3"/>
    <mergeCell ref="I3:I5"/>
    <mergeCell ref="D4:D5"/>
    <mergeCell ref="E4:E5"/>
    <mergeCell ref="F4:G4"/>
    <mergeCell ref="H4:H5"/>
    <mergeCell ref="J3:J5"/>
    <mergeCell ref="K3:K5"/>
    <mergeCell ref="L3:L5"/>
    <mergeCell ref="M3:M5"/>
    <mergeCell ref="A3:A5"/>
  </mergeCells>
  <conditionalFormatting sqref="I3:I6">
    <cfRule type="duplicateValues" dxfId="11" priority="18"/>
  </conditionalFormatting>
  <conditionalFormatting sqref="I7">
    <cfRule type="duplicateValues" dxfId="10" priority="17"/>
  </conditionalFormatting>
  <conditionalFormatting sqref="I25:I68 I8:I16 I1:I2 I70:I77 I79:I1048576 I18 I23 I20:I21">
    <cfRule type="duplicateValues" dxfId="9" priority="20"/>
  </conditionalFormatting>
  <conditionalFormatting sqref="J25:K68 J70:K77 J79:K1048576 J1:K2 J8:K16 J22:K23 J18:K19">
    <cfRule type="expression" dxfId="8" priority="19">
      <formula>ISNUMBER(FIND("N° local", $J:$J))</formula>
    </cfRule>
  </conditionalFormatting>
  <conditionalFormatting sqref="I17">
    <cfRule type="duplicateValues" dxfId="7" priority="12"/>
  </conditionalFormatting>
  <conditionalFormatting sqref="I24">
    <cfRule type="duplicateValues" dxfId="6" priority="11"/>
  </conditionalFormatting>
  <conditionalFormatting sqref="I69">
    <cfRule type="duplicateValues" dxfId="5" priority="10"/>
  </conditionalFormatting>
  <conditionalFormatting sqref="I78">
    <cfRule type="duplicateValues" dxfId="4" priority="9"/>
  </conditionalFormatting>
  <conditionalFormatting sqref="F20">
    <cfRule type="expression" dxfId="3" priority="7">
      <formula>OR(ISNUMBER(SEARCH("-",F20)), ISNUMBER(SEARCH("/",F20)))</formula>
    </cfRule>
  </conditionalFormatting>
  <conditionalFormatting sqref="J20">
    <cfRule type="duplicateValues" dxfId="2" priority="8"/>
  </conditionalFormatting>
  <conditionalFormatting sqref="I22">
    <cfRule type="duplicateValues" dxfId="1" priority="4"/>
  </conditionalFormatting>
  <conditionalFormatting sqref="I19">
    <cfRule type="duplicateValues" dxfId="0" priority="2"/>
  </conditionalFormatting>
  <pageMargins left="0.7" right="0.7" top="0.75" bottom="0.75" header="0.3" footer="0.3"/>
  <pageSetup paperSize="8" scale="28" orientation="landscape" r:id="rId1"/>
  <ignoredErrors>
    <ignoredError sqref="E84:E87 E8:E13 E15 E25:E45 E49:E51 E53:E54 E56:E58 E60 E62:E63 E65:E67 E70:E76 E79:E82 E47 E1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5a37a0-cbb1-4ead-ae34-9be20da25a61">
      <Terms xmlns="http://schemas.microsoft.com/office/infopath/2007/PartnerControls"/>
    </lcf76f155ced4ddcb4097134ff3c332f>
    <EMET_DISC_LOT xmlns="0e5a37a0-cbb1-4ead-ae34-9be20da25a61" xsi:nil="true"/>
    <TaxCatchAll xmlns="30b97174-ecbd-4d52-842b-7a250b5d35c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C3A8FA36261E499C90B2E8FE224873" ma:contentTypeVersion="14" ma:contentTypeDescription="Crée un document." ma:contentTypeScope="" ma:versionID="dcdd74ae59718b047043c01e19fa2a42">
  <xsd:schema xmlns:xsd="http://www.w3.org/2001/XMLSchema" xmlns:xs="http://www.w3.org/2001/XMLSchema" xmlns:p="http://schemas.microsoft.com/office/2006/metadata/properties" xmlns:ns2="0e5a37a0-cbb1-4ead-ae34-9be20da25a61" xmlns:ns3="30b97174-ecbd-4d52-842b-7a250b5d35c4" targetNamespace="http://schemas.microsoft.com/office/2006/metadata/properties" ma:root="true" ma:fieldsID="994cb362e5010d73d2bf0e448af332a4" ns2:_="" ns3:_="">
    <xsd:import namespace="0e5a37a0-cbb1-4ead-ae34-9be20da25a61"/>
    <xsd:import namespace="30b97174-ecbd-4d52-842b-7a250b5d35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EMET_DISC_LO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5a37a0-cbb1-4ead-ae34-9be20da25a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EMET_DISC_LOT" ma:index="20" nillable="true" ma:displayName="EMET_DISC_LOT" ma:format="Dropdown" ma:internalName="EMET_DISC_LO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b97174-ecbd-4d52-842b-7a250b5d35c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00496cd-3907-4124-9ede-7c5a491916d6}" ma:internalName="TaxCatchAll" ma:showField="CatchAllData" ma:web="30b97174-ecbd-4d52-842b-7a250b5d35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8B94F5-E123-418E-A1AF-EA3E37E80290}">
  <ds:schemaRefs>
    <ds:schemaRef ds:uri="http://schemas.openxmlformats.org/package/2006/metadata/core-properties"/>
    <ds:schemaRef ds:uri="30b97174-ecbd-4d52-842b-7a250b5d35c4"/>
    <ds:schemaRef ds:uri="http://purl.org/dc/dcmitype/"/>
    <ds:schemaRef ds:uri="http://www.w3.org/XML/1998/namespace"/>
    <ds:schemaRef ds:uri="http://purl.org/dc/terms/"/>
    <ds:schemaRef ds:uri="http://purl.org/dc/elements/1.1/"/>
    <ds:schemaRef ds:uri="http://schemas.microsoft.com/office/2006/metadata/properties"/>
    <ds:schemaRef ds:uri="0e5a37a0-cbb1-4ead-ae34-9be20da25a61"/>
    <ds:schemaRef ds:uri="http://schemas.microsoft.com/office/2006/documentManagement/typ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3BF9D58-2F1E-4B63-B43A-194D6E98B2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5a37a0-cbb1-4ead-ae34-9be20da25a61"/>
    <ds:schemaRef ds:uri="30b97174-ecbd-4d52-842b-7a250b5d3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C464446-05DE-4688-9D61-11BB8CBFEE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Versions</vt:lpstr>
      <vt:lpstr>FME</vt:lpstr>
    </vt:vector>
  </TitlesOfParts>
  <Company>CHU-NANTES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POTTIER Bertrand-Frederic</dc:creator>
  <cp:lastModifiedBy>BEAUTRU Jean-Marie</cp:lastModifiedBy>
  <cp:lastPrinted>2024-10-01T08:32:07Z</cp:lastPrinted>
  <dcterms:created xsi:type="dcterms:W3CDTF">2023-09-21T13:35:55Z</dcterms:created>
  <dcterms:modified xsi:type="dcterms:W3CDTF">2026-01-20T08:10:41Z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0x0101007DC3A8FA36261E499C90B2E8FE224873</vt:lpwstr>
  </property>
</Properties>
</file>